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95" yWindow="90" windowWidth="10125" windowHeight="4665" firstSheet="4" activeTab="5"/>
  </bookViews>
  <sheets>
    <sheet name="Entrate Competenza" sheetId="1" r:id="rId1"/>
    <sheet name="Entrate Cassa" sheetId="4" r:id="rId2"/>
    <sheet name="Spesa Competenza" sheetId="2" r:id="rId3"/>
    <sheet name="Spesa Cassa" sheetId="5" r:id="rId4"/>
    <sheet name="Risultato amm.ne e gestione" sheetId="6" r:id="rId5"/>
    <sheet name="Patto di Stabilità" sheetId="7" r:id="rId6"/>
    <sheet name="Debiti Fuori Bilancio" sheetId="8" r:id="rId7"/>
    <sheet name="Equilibri di Bilancio" sheetId="9" r:id="rId8"/>
    <sheet name="Anticipazione di cassa" sheetId="10" r:id="rId9"/>
    <sheet name="riscossioni pagamenti" sheetId="11" r:id="rId10"/>
    <sheet name="residui attivi" sheetId="13" r:id="rId11"/>
    <sheet name="annotazioni" sheetId="12" r:id="rId12"/>
  </sheets>
  <externalReferences>
    <externalReference r:id="rId13"/>
  </externalReferences>
  <definedNames>
    <definedName name="_PCT111">'[1]Inserimento dati'!$E$37</definedName>
    <definedName name="_PCT112">'[1]Inserimento dati'!$F$37</definedName>
    <definedName name="_PCT113">'[1]Inserimento dati'!$I$37</definedName>
    <definedName name="_PL11">'[1]Inserimento dati'!$E$38</definedName>
    <definedName name="_PL12">'[1]Inserimento dati'!$F$38</definedName>
    <definedName name="_PL13">'[1]Inserimento dati'!$I$38</definedName>
    <definedName name="ASCO12">'[1]Inserimento dati'!$F$21</definedName>
    <definedName name="ASCO13">'[1]Inserimento dati'!$I$21</definedName>
    <definedName name="CDSco11">'[1]Inserimento dati'!$E$40</definedName>
    <definedName name="CDSco12">'[1]Inserimento dati'!$F$40</definedName>
    <definedName name="Comune">'[1]Vai A'!$D$2</definedName>
    <definedName name="ET5C11">'[1]Inserimento dati'!$E$9</definedName>
    <definedName name="ET5C12">'[1]Inserimento dati'!$F$9</definedName>
    <definedName name="ET5C13">'[1]Inserimento dati'!$I$9</definedName>
  </definedNames>
  <calcPr calcId="125725"/>
</workbook>
</file>

<file path=xl/calcChain.xml><?xml version="1.0" encoding="utf-8"?>
<calcChain xmlns="http://schemas.openxmlformats.org/spreadsheetml/2006/main">
  <c r="I17" i="1"/>
  <c r="H17"/>
  <c r="I55" i="4" l="1"/>
  <c r="H55"/>
  <c r="G55"/>
  <c r="F55"/>
  <c r="E55"/>
  <c r="H16" i="5"/>
  <c r="G16"/>
  <c r="F16"/>
  <c r="H19" i="2"/>
  <c r="G19"/>
  <c r="F19"/>
  <c r="I19" i="4"/>
  <c r="H19"/>
  <c r="G19"/>
  <c r="G17" i="1"/>
  <c r="H10" i="9" l="1"/>
  <c r="H14" s="1"/>
  <c r="H24" s="1"/>
  <c r="G10"/>
  <c r="G14" s="1"/>
  <c r="G24" s="1"/>
  <c r="F10"/>
  <c r="F14" s="1"/>
  <c r="F24" s="1"/>
  <c r="E10"/>
  <c r="E14" s="1"/>
  <c r="E24" s="1"/>
  <c r="D10"/>
  <c r="D14" s="1"/>
  <c r="D24" s="1"/>
  <c r="G24" i="11" l="1"/>
  <c r="F24"/>
  <c r="E24"/>
  <c r="D24"/>
  <c r="C24"/>
  <c r="B24"/>
  <c r="G15"/>
  <c r="F15"/>
  <c r="E15"/>
  <c r="D15"/>
  <c r="C15"/>
  <c r="B15"/>
  <c r="J9" i="8"/>
  <c r="H24" i="6"/>
  <c r="G24"/>
  <c r="F24"/>
  <c r="E24"/>
  <c r="H31" i="9"/>
  <c r="H34" s="1"/>
  <c r="H39" s="1"/>
  <c r="G31"/>
  <c r="G34" s="1"/>
  <c r="G39" s="1"/>
  <c r="F31"/>
  <c r="F34" s="1"/>
  <c r="F39" s="1"/>
  <c r="E31"/>
  <c r="E34" s="1"/>
  <c r="E39" s="1"/>
  <c r="D31"/>
  <c r="L22" i="8"/>
  <c r="J22"/>
  <c r="H22"/>
  <c r="K9"/>
  <c r="I9"/>
  <c r="H9"/>
  <c r="I48" i="4"/>
  <c r="H48"/>
  <c r="G48"/>
  <c r="I42"/>
  <c r="H42"/>
  <c r="G42"/>
  <c r="I33"/>
  <c r="H33"/>
  <c r="G33"/>
  <c r="I26"/>
  <c r="H26"/>
  <c r="G26"/>
  <c r="I46" i="1"/>
  <c r="I47" s="1"/>
  <c r="H46"/>
  <c r="G46"/>
  <c r="I40"/>
  <c r="H40"/>
  <c r="G40"/>
  <c r="I31"/>
  <c r="I24"/>
  <c r="H31"/>
  <c r="G31"/>
  <c r="H24"/>
  <c r="G24"/>
  <c r="D34" i="9" l="1"/>
  <c r="D39" s="1"/>
  <c r="G47" i="1"/>
  <c r="H47"/>
  <c r="F47"/>
  <c r="E47"/>
  <c r="E32"/>
  <c r="I49" i="4"/>
  <c r="H49"/>
  <c r="G49"/>
  <c r="F49"/>
  <c r="E49"/>
  <c r="I34"/>
  <c r="G53"/>
  <c r="G58" s="1"/>
  <c r="H53"/>
  <c r="H58" s="1"/>
  <c r="G34"/>
  <c r="I53"/>
  <c r="I58" s="1"/>
  <c r="E34"/>
  <c r="H34"/>
  <c r="F34"/>
  <c r="F53"/>
  <c r="E53"/>
  <c r="I32" i="1"/>
  <c r="I49" s="1"/>
  <c r="H32"/>
  <c r="G32"/>
  <c r="G49" s="1"/>
  <c r="F32"/>
  <c r="H49" l="1"/>
</calcChain>
</file>

<file path=xl/sharedStrings.xml><?xml version="1.0" encoding="utf-8"?>
<sst xmlns="http://schemas.openxmlformats.org/spreadsheetml/2006/main" count="736" uniqueCount="297">
  <si>
    <t>Titolo I - ENTRATE TRIBUTARIE</t>
  </si>
  <si>
    <t/>
  </si>
  <si>
    <t xml:space="preserve"> Imposta provinciale di trascrizione</t>
  </si>
  <si>
    <t xml:space="preserve"> Imposta sulle assicurazioni R.C. auto</t>
  </si>
  <si>
    <t xml:space="preserve"> Tributo provinciale per i servizi di tutela, protezione e igiene dell'ambiente</t>
  </si>
  <si>
    <t xml:space="preserve"> Altre imposte</t>
  </si>
  <si>
    <t xml:space="preserve"> Tassa per l'occupazione degli spazi ed aree pubbliche</t>
  </si>
  <si>
    <t xml:space="preserve"> Altre tasse</t>
  </si>
  <si>
    <t xml:space="preserve"> Entrate da fondo sperimentale di riequilibrio</t>
  </si>
  <si>
    <t>Tributi speciali ed altre entrate tributarie proprie</t>
  </si>
  <si>
    <t>Accertamenti</t>
  </si>
  <si>
    <t>Previsioni</t>
  </si>
  <si>
    <t>Aliquota applicata  2014</t>
  </si>
  <si>
    <t>Dati consuntivo</t>
  </si>
  <si>
    <t xml:space="preserve">Dati bilancio di previsione </t>
  </si>
  <si>
    <t>Titolo II - ENTRATE DERIVANTI DA CONTRIBUTI E TRASFERIMENTI CORRENTI</t>
  </si>
  <si>
    <r>
      <rPr>
        <sz val="8"/>
        <rFont val="Times New Roman"/>
        <family val="1"/>
      </rPr>
      <t xml:space="preserve">Categoria 1° - </t>
    </r>
    <r>
      <rPr>
        <b/>
        <sz val="8"/>
        <rFont val="Times New Roman"/>
        <family val="1"/>
      </rPr>
      <t>Contributi e trasferimenti correnti dallo Stato</t>
    </r>
  </si>
  <si>
    <r>
      <rPr>
        <sz val="8"/>
        <rFont val="Times New Roman"/>
        <family val="1"/>
      </rPr>
      <t xml:space="preserve">Categoria 2° - </t>
    </r>
    <r>
      <rPr>
        <b/>
        <sz val="8"/>
        <rFont val="Times New Roman"/>
        <family val="1"/>
      </rPr>
      <t>Contributi e trasferimenti correnti dalla Regione</t>
    </r>
  </si>
  <si>
    <r>
      <rPr>
        <sz val="8"/>
        <rFont val="Times New Roman"/>
        <family val="1"/>
      </rPr>
      <t xml:space="preserve">Categoria 3° - </t>
    </r>
    <r>
      <rPr>
        <b/>
        <sz val="8"/>
        <rFont val="Times New Roman"/>
        <family val="1"/>
      </rPr>
      <t>Contributi e trasferimenti correnti dalla Regione per funzioni delegate</t>
    </r>
  </si>
  <si>
    <r>
      <rPr>
        <sz val="8"/>
        <rFont val="Times New Roman"/>
        <family val="1"/>
      </rPr>
      <t xml:space="preserve">Categoria 4° - </t>
    </r>
    <r>
      <rPr>
        <b/>
        <sz val="8"/>
        <rFont val="Times New Roman"/>
        <family val="1"/>
      </rPr>
      <t>Contributi e trasferimenti da parte di organismi comunitari e internazionali</t>
    </r>
  </si>
  <si>
    <r>
      <rPr>
        <sz val="8"/>
        <rFont val="Times New Roman"/>
        <family val="1"/>
      </rPr>
      <t xml:space="preserve">Categoria 5° - </t>
    </r>
    <r>
      <rPr>
        <b/>
        <sz val="8"/>
        <rFont val="Times New Roman"/>
        <family val="1"/>
      </rPr>
      <t>Contributi e trasferimenti correnti da altri enti del settore pubblico</t>
    </r>
  </si>
  <si>
    <t>TOTALE ENTRATE DERIVANTI DA CONTRIBUTI E TRASFERIMENTI CORRENTI</t>
  </si>
  <si>
    <t>Titolo III - ENTRATE EXTRATRIBUTARIE</t>
  </si>
  <si>
    <t>di cui</t>
  </si>
  <si>
    <t>TOTALE ENTRATE TRIBUTARIE (A+B+C)</t>
  </si>
  <si>
    <r>
      <t>Categoria 1° -</t>
    </r>
    <r>
      <rPr>
        <b/>
        <sz val="8"/>
        <rFont val="Times New Roman"/>
        <family val="1"/>
      </rPr>
      <t xml:space="preserve"> Proventi dei servizi pubblici</t>
    </r>
  </si>
  <si>
    <r>
      <t>Categoria 2° -</t>
    </r>
    <r>
      <rPr>
        <b/>
        <sz val="8"/>
        <rFont val="Times New Roman"/>
        <family val="1"/>
      </rPr>
      <t xml:space="preserve"> Proventi dei beni provinciali</t>
    </r>
  </si>
  <si>
    <r>
      <t>Categoria 3° -</t>
    </r>
    <r>
      <rPr>
        <b/>
        <sz val="8"/>
        <rFont val="Times New Roman"/>
        <family val="1"/>
      </rPr>
      <t xml:space="preserve"> Interessi su anticipazioni o crediti</t>
    </r>
  </si>
  <si>
    <r>
      <rPr>
        <sz val="8"/>
        <rFont val="Times New Roman"/>
        <family val="1"/>
      </rPr>
      <t xml:space="preserve">Categoria 4° - </t>
    </r>
    <r>
      <rPr>
        <b/>
        <sz val="8"/>
        <rFont val="Times New Roman"/>
        <family val="1"/>
      </rPr>
      <t>Utili netti delle aziende speciali e partecipate, dividendi di società</t>
    </r>
  </si>
  <si>
    <r>
      <t>Categoria 5° -</t>
    </r>
    <r>
      <rPr>
        <b/>
        <sz val="8"/>
        <rFont val="Times New Roman"/>
        <family val="1"/>
      </rPr>
      <t xml:space="preserve"> Proventi diversi</t>
    </r>
  </si>
  <si>
    <t>TOTALE ENTRATE EXTRATRIBUTARIE</t>
  </si>
  <si>
    <t>TOTALE ENTRATE CORRENTI</t>
  </si>
  <si>
    <t>Titolo IV - ENTRATE DERIVANTI DA ALIENAZIONE, DA TRASFERIMENTI DI CAPITALI E DA RISCOSSIONI DI CREDITI</t>
  </si>
  <si>
    <r>
      <t xml:space="preserve"> Categoria 1° - </t>
    </r>
    <r>
      <rPr>
        <b/>
        <sz val="8"/>
        <rFont val="Times New Roman"/>
        <family val="1"/>
      </rPr>
      <t>Alienazione di beni patrimoniali</t>
    </r>
  </si>
  <si>
    <r>
      <t xml:space="preserve">Categoria 2° </t>
    </r>
    <r>
      <rPr>
        <b/>
        <sz val="8"/>
        <rFont val="Times New Roman"/>
        <family val="1"/>
      </rPr>
      <t>- Trasferimenti di capitali dallo Stato</t>
    </r>
  </si>
  <si>
    <r>
      <t xml:space="preserve">Categoria 3° - </t>
    </r>
    <r>
      <rPr>
        <b/>
        <sz val="8"/>
        <rFont val="Times New Roman"/>
        <family val="1"/>
      </rPr>
      <t>Trasferimenti di capitali dalla Regione</t>
    </r>
  </si>
  <si>
    <r>
      <rPr>
        <sz val="8"/>
        <rFont val="Times New Roman"/>
        <family val="1"/>
      </rPr>
      <t xml:space="preserve">Categoria 4° - </t>
    </r>
    <r>
      <rPr>
        <b/>
        <sz val="8"/>
        <rFont val="Times New Roman"/>
        <family val="1"/>
      </rPr>
      <t>Trasferimenti di capitali da altri enti del settore pubblico</t>
    </r>
  </si>
  <si>
    <r>
      <t xml:space="preserve">Categoria 5° - </t>
    </r>
    <r>
      <rPr>
        <b/>
        <sz val="8"/>
        <rFont val="Times New Roman"/>
        <family val="1"/>
      </rPr>
      <t>Trasferimenti di capitali da altri soggetti</t>
    </r>
  </si>
  <si>
    <r>
      <t xml:space="preserve">Categoria 6° - </t>
    </r>
    <r>
      <rPr>
        <b/>
        <sz val="8"/>
        <rFont val="Times New Roman"/>
        <family val="1"/>
      </rPr>
      <t xml:space="preserve">Riscossioni di crediti  </t>
    </r>
  </si>
  <si>
    <t>TOTALE ENTRATE DERIVANTI DA ALIENAZIONE, TRASFERIMENTI DI CAPITALI E DA RISCOSSIONI DI CREDITI</t>
  </si>
  <si>
    <t>Titolo V - ENTRATE DERIVANTI DA ACCENSIONI DI PRESTITI</t>
  </si>
  <si>
    <r>
      <t>Categoria 1° -</t>
    </r>
    <r>
      <rPr>
        <b/>
        <sz val="8"/>
        <rFont val="Times New Roman"/>
        <family val="1"/>
      </rPr>
      <t xml:space="preserve"> Anticipazioni di cassa</t>
    </r>
  </si>
  <si>
    <r>
      <t>Categoria 2° -</t>
    </r>
    <r>
      <rPr>
        <b/>
        <sz val="8"/>
        <rFont val="Times New Roman"/>
        <family val="1"/>
      </rPr>
      <t xml:space="preserve"> Finanziamenti a breve termine</t>
    </r>
  </si>
  <si>
    <r>
      <t>Categoria 3° -</t>
    </r>
    <r>
      <rPr>
        <b/>
        <sz val="8"/>
        <rFont val="Times New Roman"/>
        <family val="1"/>
      </rPr>
      <t xml:space="preserve"> Assunzioni di mutui e prestiti</t>
    </r>
  </si>
  <si>
    <r>
      <t>Categoria 4°</t>
    </r>
    <r>
      <rPr>
        <b/>
        <sz val="8"/>
        <rFont val="Times New Roman"/>
        <family val="1"/>
      </rPr>
      <t xml:space="preserve"> - Emissioni di prestiti obbligazionari</t>
    </r>
  </si>
  <si>
    <t>TOTALE ENTRATE DERIVANTI DA ACCENSIONI DI PRESTITI</t>
  </si>
  <si>
    <t>TOTALE ENTRATE CONTO CAPITALE</t>
  </si>
  <si>
    <t>TOTALE GENERALE ENTRATE</t>
  </si>
  <si>
    <t>Incassi competenza + residui</t>
  </si>
  <si>
    <t>ANALISI ENTRATE DI COMPETENZA</t>
  </si>
  <si>
    <t>ANALISI ENTRATE DI CASSA</t>
  </si>
  <si>
    <t>VOCI</t>
  </si>
  <si>
    <t>TITOLO I - SPESE CORRENTI</t>
  </si>
  <si>
    <t>TITOLO II - SPESE IN C/CAPITALE</t>
  </si>
  <si>
    <t>TITOLO III - SPESE PER RIMBORSO DI PRESTITI</t>
  </si>
  <si>
    <t xml:space="preserve">   Rimborso di anticipazioni di cassa</t>
  </si>
  <si>
    <t xml:space="preserve">   Rimborso di finanziamenti a breve termine</t>
  </si>
  <si>
    <t xml:space="preserve">   Rimborso di quota capitale di mutui e prestiti</t>
  </si>
  <si>
    <t xml:space="preserve">   Rimborso di prestiti obbligazionari</t>
  </si>
  <si>
    <t xml:space="preserve">   Rimborso di quota capitale di debiti pluriennali</t>
  </si>
  <si>
    <t xml:space="preserve">   Rimborso di quota capitale per estinzione anticipata di prestiti (2)</t>
  </si>
  <si>
    <t>TOTALE GENERALE DELLE SPESE</t>
  </si>
  <si>
    <t>Impegni</t>
  </si>
  <si>
    <t>ANALISI SPESE COMPETENZA</t>
  </si>
  <si>
    <t xml:space="preserve"> RIEPILOGO GENERALE DELLE SPESE</t>
  </si>
  <si>
    <t>ANALISI SPESE CASSA</t>
  </si>
  <si>
    <t>Pagamenti competenza + residui</t>
  </si>
  <si>
    <t xml:space="preserve">  RIEPILOGO GENERALE PAGAMENTI</t>
  </si>
  <si>
    <t>DESCRIZIONE</t>
  </si>
  <si>
    <t>Risultato 2011</t>
  </si>
  <si>
    <t>Risultato 2012</t>
  </si>
  <si>
    <t>Risultato di amministrazione (+/-)   di cui:</t>
  </si>
  <si>
    <t>Vincolato</t>
  </si>
  <si>
    <t>Per spese in conto capitale</t>
  </si>
  <si>
    <t>Per fondo ammortamento</t>
  </si>
  <si>
    <t>Non vincolato</t>
  </si>
  <si>
    <t>Fondo pluriennale vincolato (1)</t>
  </si>
  <si>
    <t>Risultato 2013</t>
  </si>
  <si>
    <t>Risultato Presunto 2014</t>
  </si>
  <si>
    <t>(1) per gli enti in sperimentazione</t>
  </si>
  <si>
    <t>ENTRATE FINALI</t>
  </si>
  <si>
    <t>SPESE FINALI</t>
  </si>
  <si>
    <t>SALDO FINANZIARIO</t>
  </si>
  <si>
    <t>SALDO OBIETTIVO</t>
  </si>
  <si>
    <t>DIFFERENZA TRA SALDO FINANZIARIO E OBIETTIVO ANNUALE FINALE</t>
  </si>
  <si>
    <t>PROSPETTO PATTO DI STABILITA'</t>
  </si>
  <si>
    <t xml:space="preserve">RISULTATO DI AMMINISTRAZIONE  </t>
  </si>
  <si>
    <t>Sentenze esecutive</t>
  </si>
  <si>
    <t>Copertura di disavanzi di consorzi, aziende speciali e di istituzioni</t>
  </si>
  <si>
    <t>Ricapitalizzazione</t>
  </si>
  <si>
    <t>Procedure espropriative o di occupazione d'urgenza per opere di pubblica utilità</t>
  </si>
  <si>
    <t>Acquisizione di beni e servizi</t>
  </si>
  <si>
    <t xml:space="preserve">             Totale</t>
  </si>
  <si>
    <t xml:space="preserve"> DATI RELATIVI AI DEBITI FUORI BILANCIO </t>
  </si>
  <si>
    <t>dati di consuntivo</t>
  </si>
  <si>
    <t>EQUILIBRIO DI PARTE CORRENTE</t>
  </si>
  <si>
    <t>Entrate titolo I</t>
  </si>
  <si>
    <t xml:space="preserve">  di cui a titolo di F.S.R. o fondo di solidarietà</t>
  </si>
  <si>
    <t>Entrate titolo II</t>
  </si>
  <si>
    <t>Entrate titolo III</t>
  </si>
  <si>
    <t>Fondo Pluriennale Vincolato</t>
  </si>
  <si>
    <t>Totale titoli (I+II+III)  (A)</t>
  </si>
  <si>
    <t>Spese titolo I (B)</t>
  </si>
  <si>
    <t>Differenza di parte corrente (D=A-B-C)</t>
  </si>
  <si>
    <t>Entrate diverse destinate a spese correnti (F) di cui:</t>
  </si>
  <si>
    <t xml:space="preserve">  Plusvalenze da alienazione di beni patrimoniali</t>
  </si>
  <si>
    <t xml:space="preserve">  Altre entrate (specificare)</t>
  </si>
  <si>
    <t>Entrate correnti destinate a spese di investimento (G) di cui:</t>
  </si>
  <si>
    <t xml:space="preserve">  Proventi da sanzioni violazioni al CdS</t>
  </si>
  <si>
    <t xml:space="preserve">  Altre entrate </t>
  </si>
  <si>
    <t xml:space="preserve">  relative a contributi</t>
  </si>
  <si>
    <t>Entrate diverse utilizzate per rimborso quote capitale (H)</t>
  </si>
  <si>
    <t>Saldo di parte corrente al netto delle variazioni (D+E+F-G+H)</t>
  </si>
  <si>
    <t>EQUILIBRIO DI PARTE CAPITALE</t>
  </si>
  <si>
    <t>Entrate titolo IV</t>
  </si>
  <si>
    <t>Totale titoli (IV+V) (M)</t>
  </si>
  <si>
    <t>Spese titolo II (N)</t>
  </si>
  <si>
    <t>Entrate capitale destinate a spese correnti (F)</t>
  </si>
  <si>
    <t>Entrate correnti destinate a spese di investimento (G)</t>
  </si>
  <si>
    <t>Utilizzo avanzo di amministrazione applicato alla spesa in conto capitale  (Q)</t>
  </si>
  <si>
    <t>Saldo di parte capitale al netto delle variazioni (P-F+G-H+Q)</t>
  </si>
  <si>
    <t>dati a consuntivo</t>
  </si>
  <si>
    <t>dati di previsione</t>
  </si>
  <si>
    <t>PROSPETTO EQUILIBRI DI BILANCIO</t>
  </si>
  <si>
    <t>di cui per spese correnti</t>
  </si>
  <si>
    <t>di cui per spese in conto capitale</t>
  </si>
  <si>
    <t xml:space="preserve">UTILIZZO AVANZO DI AMMINISTRAZIONE  </t>
  </si>
  <si>
    <t>Quote Applicate nell'anno</t>
  </si>
  <si>
    <t>di cui destinato agli equilibri di bilancio</t>
  </si>
  <si>
    <t>di cui fondo pluriennale vincolato(1)</t>
  </si>
  <si>
    <t xml:space="preserve"> (1) solo per enti in sperimentazione</t>
  </si>
  <si>
    <t>TOTALE AVANZO APPLICATO A+B+C+D</t>
  </si>
  <si>
    <t>Importo dell’anticipazione concedibile ai sensi dell’art. 222 del TUEL</t>
  </si>
  <si>
    <t>Importo dell’anticipazione complessivamente concessa ai sensi dell’art. 222 del TUEL</t>
  </si>
  <si>
    <t>Entita dell’anticipazione 2013 richiesta oltre i 3/12 e fino ai 5/12</t>
  </si>
  <si>
    <t>Giorni di utilizzo dell'anticipazione Importo massimo della anticipazione giornaliera utilizzata</t>
  </si>
  <si>
    <t>Importo anticipazione non restituita al 31/12</t>
  </si>
  <si>
    <t>Importo delle somme maturate a titolo di interessi passivi al 31/12</t>
  </si>
  <si>
    <t>Consistenza delle entrate a specifica destinazione non rifluite in cassa vincolata all’1/01/2013 (A)</t>
  </si>
  <si>
    <t>Consistenza delle entrate refluite in cassa vincolata all’1/01/2013 (B)</t>
  </si>
  <si>
    <t>Importo delle entrate a specifica destinazione riscosse nell’esercizio (C)</t>
  </si>
  <si>
    <t>Importo delle entrate a specifica destinazione utilizzate nell’esercizio per i pagamenti delle spese alle quali sono destinate (D)</t>
  </si>
  <si>
    <t>Consistenza delle entrate vincolate al 31/12/2013 (E=A+B+C-D)</t>
  </si>
  <si>
    <t>Importo delle entrate a specifica destinazione utilizzate nell’esercizio per i pagamenti di altre spese, la cui consistenza non e stata ricostituita a fine esercizio (F)</t>
  </si>
  <si>
    <t>Consistenza delle entrate refluite in cassa vincolata al 31/12/2013 (G=E-F)</t>
  </si>
  <si>
    <t>Flussi di cassa  2013 / 2014</t>
  </si>
  <si>
    <t>2013
Riscossioni/Pagamenti</t>
  </si>
  <si>
    <t>2014
Riscossioni/Pagamenti</t>
  </si>
  <si>
    <t xml:space="preserve">Competenza      </t>
  </si>
  <si>
    <t xml:space="preserve"> Residui </t>
  </si>
  <si>
    <t>Totale</t>
  </si>
  <si>
    <t>Fondo di cassa iniziale</t>
  </si>
  <si>
    <t>di cui:</t>
  </si>
  <si>
    <t>Entrate titolo V</t>
  </si>
  <si>
    <t>Differenza di parte capitale (G=E-F)</t>
  </si>
  <si>
    <t>Entrate titolo VI</t>
  </si>
  <si>
    <t>Spese titolo IV</t>
  </si>
  <si>
    <t>Fondo di cassa finale</t>
  </si>
  <si>
    <r>
      <t xml:space="preserve">Totale titoli I,II,III </t>
    </r>
    <r>
      <rPr>
        <b/>
        <sz val="9"/>
        <color theme="1"/>
        <rFont val="Times New Roman"/>
        <family val="1"/>
      </rPr>
      <t>(A)</t>
    </r>
  </si>
  <si>
    <r>
      <t xml:space="preserve">Spese titolo I </t>
    </r>
    <r>
      <rPr>
        <b/>
        <sz val="9"/>
        <color theme="1"/>
        <rFont val="Times New Roman"/>
        <family val="1"/>
      </rPr>
      <t>(B)</t>
    </r>
  </si>
  <si>
    <r>
      <t xml:space="preserve">Rimborso prestiti </t>
    </r>
    <r>
      <rPr>
        <b/>
        <sz val="9"/>
        <color theme="1"/>
        <rFont val="Times New Roman"/>
        <family val="1"/>
      </rPr>
      <t>(C)</t>
    </r>
  </si>
  <si>
    <r>
      <t xml:space="preserve">- </t>
    </r>
    <r>
      <rPr>
        <i/>
        <sz val="9"/>
        <color theme="1"/>
        <rFont val="Times New Roman"/>
        <family val="1"/>
      </rPr>
      <t>Anticipazioni di tesoreria</t>
    </r>
  </si>
  <si>
    <r>
      <t xml:space="preserve">- </t>
    </r>
    <r>
      <rPr>
        <i/>
        <sz val="9"/>
        <color theme="1"/>
        <rFont val="Times New Roman"/>
        <family val="1"/>
      </rPr>
      <t>Rimborso prestiti a breve termine</t>
    </r>
  </si>
  <si>
    <r>
      <t xml:space="preserve">- </t>
    </r>
    <r>
      <rPr>
        <i/>
        <sz val="9"/>
        <color theme="1"/>
        <rFont val="Times New Roman"/>
        <family val="1"/>
      </rPr>
      <t>Rimborso prestiti a lungo termine</t>
    </r>
  </si>
  <si>
    <r>
      <t xml:space="preserve">- </t>
    </r>
    <r>
      <rPr>
        <i/>
        <sz val="9"/>
        <color theme="1"/>
        <rFont val="Times New Roman"/>
        <family val="1"/>
      </rPr>
      <t xml:space="preserve">da anticipazioni di tesoreria </t>
    </r>
    <r>
      <rPr>
        <i/>
        <sz val="8"/>
        <color theme="1"/>
        <rFont val="Times New Roman"/>
        <family val="1"/>
      </rPr>
      <t>(cat.1)</t>
    </r>
  </si>
  <si>
    <r>
      <t xml:space="preserve">- </t>
    </r>
    <r>
      <rPr>
        <i/>
        <sz val="9"/>
        <color theme="1"/>
        <rFont val="Times New Roman"/>
        <family val="1"/>
      </rPr>
      <t xml:space="preserve">da prestiti a breve </t>
    </r>
    <r>
      <rPr>
        <i/>
        <sz val="8"/>
        <color theme="1"/>
        <rFont val="Times New Roman"/>
        <family val="1"/>
      </rPr>
      <t>(cat.2)</t>
    </r>
  </si>
  <si>
    <r>
      <t xml:space="preserve">- </t>
    </r>
    <r>
      <rPr>
        <i/>
        <sz val="9"/>
        <color theme="1"/>
        <rFont val="Times New Roman"/>
        <family val="1"/>
      </rPr>
      <t xml:space="preserve">da mutui e prestiti </t>
    </r>
    <r>
      <rPr>
        <i/>
        <sz val="8"/>
        <color theme="1"/>
        <rFont val="Times New Roman"/>
        <family val="1"/>
      </rPr>
      <t>(cat.3)</t>
    </r>
  </si>
  <si>
    <r>
      <t xml:space="preserve">Totale titoli IV,V </t>
    </r>
    <r>
      <rPr>
        <b/>
        <sz val="9"/>
        <color theme="1"/>
        <rFont val="Times New Roman"/>
        <family val="1"/>
      </rPr>
      <t>(E)</t>
    </r>
  </si>
  <si>
    <r>
      <t xml:space="preserve">Spese titolo II </t>
    </r>
    <r>
      <rPr>
        <b/>
        <sz val="9"/>
        <color theme="1"/>
        <rFont val="Times New Roman"/>
        <family val="1"/>
      </rPr>
      <t>(F)</t>
    </r>
  </si>
  <si>
    <t>ANNOTAZIONI (PIANO DI RIEQUILIBRIO / DISSESTO)</t>
  </si>
  <si>
    <t>RISULTATO GESTIONE SITUAZIONE CORRENTE</t>
  </si>
  <si>
    <t xml:space="preserve">Dati di previsione </t>
  </si>
  <si>
    <t>di cui per intervento 01</t>
  </si>
  <si>
    <t>di cui per riversamenti al bilancio dello Stato (compreso quanto previsto dall'art. 47 dl 66/14)</t>
  </si>
  <si>
    <t>di cui per interessi passivi</t>
  </si>
  <si>
    <t>RIPARTO SPESA CORRENTE PER FUNZIONI</t>
  </si>
  <si>
    <t>Funzioni generali amministrazione gestione e controllo</t>
  </si>
  <si>
    <t>Funzioni relative alla cultura e beniculturali</t>
  </si>
  <si>
    <t>Funzioni nel settore turistico sportivo e ricreativo</t>
  </si>
  <si>
    <t>Funzioni riguardanti la gestione del territorio</t>
  </si>
  <si>
    <t>Funzioni nel campo della tutela ambientale</t>
  </si>
  <si>
    <t>Funzioni di istruzione pubblica</t>
  </si>
  <si>
    <t>Funzioni nel campo dei trasporti</t>
  </si>
  <si>
    <t>Funzioni nel settore sociale</t>
  </si>
  <si>
    <t>Funzioni nel campo dello sviluppo economico</t>
  </si>
  <si>
    <t xml:space="preserve">Dati  di previsione </t>
  </si>
  <si>
    <t>Fondo svalutazione crediti</t>
  </si>
  <si>
    <t>stime previsionali</t>
  </si>
  <si>
    <t>ANALISI ANTICIPAZIONE DI CASSA E UTILIZZO FONDI VINCOLATI</t>
  </si>
  <si>
    <t>SI</t>
  </si>
  <si>
    <t>NO</t>
  </si>
  <si>
    <t>L'ente è in situazione di dissesto</t>
  </si>
  <si>
    <t>ipotesi di bilancio riequilibrato approvato</t>
  </si>
  <si>
    <t>piano di riequilibrio approvato dalla Corte dei Conti</t>
  </si>
  <si>
    <t>dissesto già deliberato</t>
  </si>
  <si>
    <t>l'ente si trova nella situazione di cui all'art. 243 bis TUEL</t>
  </si>
  <si>
    <t>L'Ente sta valutando l'ipotesi di dliberare la procedura di cui all'art. 243bis del TUEL?</t>
  </si>
  <si>
    <t>piano di riequilibrio presentato</t>
  </si>
  <si>
    <t>Residui attivi dalla Regione</t>
  </si>
  <si>
    <t xml:space="preserve">di cui </t>
  </si>
  <si>
    <t>di parte corrente</t>
  </si>
  <si>
    <t>in conto capitale</t>
  </si>
  <si>
    <t>Residui attivi dallo Stato</t>
  </si>
  <si>
    <t>DATI DI CONSUNTIVO SU RESIDUI ATTIVI</t>
  </si>
  <si>
    <t>TOTALE</t>
  </si>
  <si>
    <t>TOTALE TITOLO VI</t>
  </si>
  <si>
    <t>TITOLO IV - SPESE PER SERVIZI CONTO TERZI</t>
  </si>
  <si>
    <t>TITOLO IV  - SPESE SERVIZI CONTO DI TERZI</t>
  </si>
  <si>
    <t xml:space="preserve"> DATI RELATIVI AD ALTRI DEBITI FUORI BILANCIO NON ANCORA RICONOSCIUTI E NON FINANZIATI ED EVENTUALI PASSIVITA' POTENZIALI</t>
  </si>
  <si>
    <t>anno di riconoscimento</t>
  </si>
  <si>
    <t>Q</t>
  </si>
  <si>
    <t>V</t>
  </si>
  <si>
    <t>Dato inesistente</t>
  </si>
  <si>
    <t xml:space="preserve"> </t>
  </si>
  <si>
    <t xml:space="preserve">  </t>
  </si>
  <si>
    <t>TOTALE GENERALE SPESE</t>
  </si>
  <si>
    <t>Spese titolo II  Intervento 4 (B)</t>
  </si>
  <si>
    <t>02</t>
  </si>
  <si>
    <t>03</t>
  </si>
  <si>
    <t>005</t>
  </si>
  <si>
    <t>04</t>
  </si>
  <si>
    <t>TOTALE FATTURE LIQUIDATE E NON PAGATE AL 31/12</t>
  </si>
  <si>
    <r>
      <rPr>
        <sz val="8"/>
        <rFont val="Times New Roman"/>
        <family val="1"/>
      </rPr>
      <t xml:space="preserve">Categoria 1° - </t>
    </r>
    <r>
      <rPr>
        <b/>
        <sz val="8"/>
        <rFont val="Times New Roman"/>
        <family val="1"/>
      </rPr>
      <t xml:space="preserve">Imposte  </t>
    </r>
    <r>
      <rPr>
        <b/>
        <sz val="9"/>
        <rFont val="Times New Roman"/>
        <family val="1"/>
      </rPr>
      <t xml:space="preserve"> ( A )</t>
    </r>
  </si>
  <si>
    <r>
      <rPr>
        <sz val="8"/>
        <rFont val="Times New Roman"/>
        <family val="1"/>
      </rPr>
      <t xml:space="preserve">Categoria 2° - </t>
    </r>
    <r>
      <rPr>
        <b/>
        <sz val="8"/>
        <rFont val="Times New Roman"/>
        <family val="1"/>
      </rPr>
      <t xml:space="preserve">Tasse  </t>
    </r>
    <r>
      <rPr>
        <b/>
        <sz val="9"/>
        <rFont val="Times New Roman"/>
        <family val="1"/>
      </rPr>
      <t xml:space="preserve"> ( B )</t>
    </r>
  </si>
  <si>
    <r>
      <rPr>
        <sz val="8"/>
        <rFont val="Times New Roman"/>
        <family val="1"/>
      </rPr>
      <t xml:space="preserve">Categoria 3° - </t>
    </r>
    <r>
      <rPr>
        <b/>
        <sz val="8"/>
        <rFont val="Times New Roman"/>
        <family val="1"/>
      </rPr>
      <t xml:space="preserve">Tributi speciali ed altre entrate tributarie proprie  </t>
    </r>
    <r>
      <rPr>
        <b/>
        <sz val="9"/>
        <rFont val="Times New Roman"/>
        <family val="1"/>
      </rPr>
      <t xml:space="preserve"> ( C )</t>
    </r>
  </si>
  <si>
    <r>
      <rPr>
        <sz val="8"/>
        <rFont val="Times New Roman"/>
        <family val="1"/>
      </rPr>
      <t xml:space="preserve">Categoria 2° - </t>
    </r>
    <r>
      <rPr>
        <b/>
        <sz val="8"/>
        <rFont val="Times New Roman"/>
        <family val="1"/>
      </rPr>
      <t xml:space="preserve">Tasse  </t>
    </r>
    <r>
      <rPr>
        <b/>
        <sz val="9"/>
        <rFont val="Times New Roman"/>
        <family val="1"/>
      </rPr>
      <t xml:space="preserve"> (2)</t>
    </r>
  </si>
  <si>
    <r>
      <rPr>
        <sz val="8"/>
        <rFont val="Times New Roman"/>
        <family val="1"/>
      </rPr>
      <t xml:space="preserve">Categoria 1° - </t>
    </r>
    <r>
      <rPr>
        <b/>
        <sz val="8"/>
        <rFont val="Times New Roman"/>
        <family val="1"/>
      </rPr>
      <t xml:space="preserve">Imposte  </t>
    </r>
    <r>
      <rPr>
        <b/>
        <sz val="9"/>
        <rFont val="Times New Roman"/>
        <family val="1"/>
      </rPr>
      <t xml:space="preserve"> (1) </t>
    </r>
  </si>
  <si>
    <r>
      <rPr>
        <sz val="8"/>
        <rFont val="Times New Roman"/>
        <family val="1"/>
      </rPr>
      <t xml:space="preserve">Categoria 3° - </t>
    </r>
    <r>
      <rPr>
        <b/>
        <sz val="8"/>
        <rFont val="Times New Roman"/>
        <family val="1"/>
      </rPr>
      <t xml:space="preserve">Tributi speciali ed altre entrate tributarie proprie  </t>
    </r>
    <r>
      <rPr>
        <b/>
        <sz val="9"/>
        <rFont val="Times New Roman"/>
        <family val="1"/>
      </rPr>
      <t xml:space="preserve"> (3)</t>
    </r>
  </si>
  <si>
    <r>
      <t>TOTALE ENTRATE TRIBUTARIE</t>
    </r>
    <r>
      <rPr>
        <b/>
        <sz val="9"/>
        <rFont val="Times New Roman"/>
        <family val="1"/>
      </rPr>
      <t xml:space="preserve"> (1+2+3)</t>
    </r>
  </si>
  <si>
    <t>FONDO DI CASSA AL 1 GENNAIO    ( A )</t>
  </si>
  <si>
    <t>TOTALE GENERALE INCASSI TITOLI  I + II + III + IV + V + VI   ( B )</t>
  </si>
  <si>
    <t>TOTALE GENERALE PAGAMENTI TITOLI  I + II + III +IV    ( C )</t>
  </si>
  <si>
    <t>Avanzo libero  ( A )</t>
  </si>
  <si>
    <t>Avanzo vincolato   ( B )</t>
  </si>
  <si>
    <t>Avanzo applicato al conto capitale  ( C )</t>
  </si>
  <si>
    <t xml:space="preserve">Avanzo per estinzione anticipata mutui e debiti  ( D ) </t>
  </si>
  <si>
    <t>016</t>
  </si>
  <si>
    <t>017</t>
  </si>
  <si>
    <t>020</t>
  </si>
  <si>
    <t>025</t>
  </si>
  <si>
    <t>030</t>
  </si>
  <si>
    <t>035</t>
  </si>
  <si>
    <t>040</t>
  </si>
  <si>
    <t>045</t>
  </si>
  <si>
    <t>046</t>
  </si>
  <si>
    <t>047</t>
  </si>
  <si>
    <t>050</t>
  </si>
  <si>
    <t>051</t>
  </si>
  <si>
    <t>060</t>
  </si>
  <si>
    <t>065</t>
  </si>
  <si>
    <t>070</t>
  </si>
  <si>
    <t>075</t>
  </si>
  <si>
    <t>080</t>
  </si>
  <si>
    <t>085</t>
  </si>
  <si>
    <t>195</t>
  </si>
  <si>
    <t>200</t>
  </si>
  <si>
    <t>205</t>
  </si>
  <si>
    <t>210</t>
  </si>
  <si>
    <t>215</t>
  </si>
  <si>
    <t>220</t>
  </si>
  <si>
    <t>250</t>
  </si>
  <si>
    <t>255</t>
  </si>
  <si>
    <t>260</t>
  </si>
  <si>
    <t>265</t>
  </si>
  <si>
    <t>270</t>
  </si>
  <si>
    <t>275</t>
  </si>
  <si>
    <t>280</t>
  </si>
  <si>
    <t>285</t>
  </si>
  <si>
    <t>290</t>
  </si>
  <si>
    <t>295</t>
  </si>
  <si>
    <t>300</t>
  </si>
  <si>
    <t>305</t>
  </si>
  <si>
    <t>310</t>
  </si>
  <si>
    <t>09</t>
  </si>
  <si>
    <t>140</t>
  </si>
  <si>
    <t>010</t>
  </si>
  <si>
    <t>015</t>
  </si>
  <si>
    <t>043</t>
  </si>
  <si>
    <t>055</t>
  </si>
  <si>
    <t>090</t>
  </si>
  <si>
    <t>115</t>
  </si>
  <si>
    <t>125</t>
  </si>
  <si>
    <t>9</t>
  </si>
  <si>
    <t>05</t>
  </si>
  <si>
    <t>285+290+295</t>
  </si>
  <si>
    <t>colonna 10</t>
  </si>
  <si>
    <t>"</t>
  </si>
  <si>
    <t>colonna 1</t>
  </si>
  <si>
    <t>colonna 6</t>
  </si>
  <si>
    <t>colonna 4</t>
  </si>
  <si>
    <t>Utilizzo avanzo di amministrazione applicato alla spesa corrente (+)   (E)</t>
  </si>
  <si>
    <t>Differenza di parte capitale P=M-N</t>
  </si>
  <si>
    <t>FONDO DI CASSA AL 31 DICEMBRE    D = ( A + B - C )</t>
  </si>
  <si>
    <t>Rimborso prestiti parte del Titolo III (C)</t>
  </si>
  <si>
    <t>Entrate titolo V *</t>
  </si>
  <si>
    <t>(*) Solo categorie 02, 03 e 04</t>
  </si>
  <si>
    <t xml:space="preserve">Spese titolo II Intervento 4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</si>
</sst>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8"/>
      <name val="Times New Roman"/>
      <family val="1"/>
    </font>
    <font>
      <sz val="8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000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 applyFill="0"/>
  </cellStyleXfs>
  <cellXfs count="490">
    <xf numFmtId="0" fontId="0" fillId="0" borderId="0" xfId="0"/>
    <xf numFmtId="164" fontId="0" fillId="0" borderId="0" xfId="1" applyFont="1"/>
    <xf numFmtId="49" fontId="5" fillId="0" borderId="3" xfId="0" applyNumberFormat="1" applyFont="1" applyFill="1" applyBorder="1" applyAlignment="1">
      <alignment horizontal="center"/>
    </xf>
    <xf numFmtId="0" fontId="5" fillId="0" borderId="4" xfId="0" applyFont="1" applyFill="1" applyBorder="1"/>
    <xf numFmtId="0" fontId="5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 wrapText="1"/>
    </xf>
    <xf numFmtId="0" fontId="3" fillId="0" borderId="11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/>
    </xf>
    <xf numFmtId="0" fontId="4" fillId="0" borderId="10" xfId="0" applyFont="1" applyFill="1" applyBorder="1"/>
    <xf numFmtId="0" fontId="5" fillId="0" borderId="16" xfId="0" applyFont="1" applyFill="1" applyBorder="1"/>
    <xf numFmtId="0" fontId="5" fillId="0" borderId="3" xfId="0" applyFont="1" applyFill="1" applyBorder="1"/>
    <xf numFmtId="0" fontId="0" fillId="0" borderId="0" xfId="0" applyBorder="1"/>
    <xf numFmtId="0" fontId="3" fillId="0" borderId="1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4" fillId="0" borderId="3" xfId="0" applyFont="1" applyFill="1" applyBorder="1"/>
    <xf numFmtId="0" fontId="5" fillId="0" borderId="3" xfId="0" applyFont="1" applyFill="1" applyBorder="1" applyAlignment="1">
      <alignment vertical="center" wrapText="1"/>
    </xf>
    <xf numFmtId="0" fontId="5" fillId="0" borderId="12" xfId="0" applyFont="1" applyFill="1" applyBorder="1" applyAlignment="1"/>
    <xf numFmtId="49" fontId="5" fillId="0" borderId="1" xfId="0" applyNumberFormat="1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4" fillId="0" borderId="7" xfId="0" applyFont="1" applyFill="1" applyBorder="1"/>
    <xf numFmtId="0" fontId="9" fillId="0" borderId="0" xfId="0" applyFont="1" applyBorder="1" applyAlignment="1"/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 wrapText="1"/>
    </xf>
    <xf numFmtId="0" fontId="12" fillId="0" borderId="44" xfId="0" applyFont="1" applyBorder="1" applyAlignment="1">
      <alignment wrapText="1"/>
    </xf>
    <xf numFmtId="0" fontId="12" fillId="0" borderId="44" xfId="0" applyFont="1" applyBorder="1" applyAlignment="1">
      <alignment horizontal="left" wrapText="1"/>
    </xf>
    <xf numFmtId="0" fontId="14" fillId="0" borderId="44" xfId="0" applyFont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0" borderId="44" xfId="0" applyFont="1" applyFill="1" applyBorder="1" applyAlignment="1">
      <alignment wrapText="1"/>
    </xf>
    <xf numFmtId="0" fontId="15" fillId="0" borderId="0" xfId="0" applyFont="1"/>
    <xf numFmtId="0" fontId="15" fillId="0" borderId="16" xfId="0" applyFont="1" applyBorder="1"/>
    <xf numFmtId="0" fontId="15" fillId="0" borderId="49" xfId="0" applyFont="1" applyBorder="1"/>
    <xf numFmtId="0" fontId="15" fillId="0" borderId="3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8" fillId="2" borderId="49" xfId="0" applyFont="1" applyFill="1" applyBorder="1" applyAlignment="1">
      <alignment vertical="center"/>
    </xf>
    <xf numFmtId="0" fontId="19" fillId="0" borderId="49" xfId="0" applyFont="1" applyBorder="1" applyAlignment="1">
      <alignment vertical="center"/>
    </xf>
    <xf numFmtId="0" fontId="15" fillId="0" borderId="17" xfId="0" applyFont="1" applyBorder="1"/>
    <xf numFmtId="0" fontId="18" fillId="2" borderId="5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5" xfId="0" applyBorder="1"/>
    <xf numFmtId="0" fontId="7" fillId="0" borderId="25" xfId="0" applyFont="1" applyFill="1" applyBorder="1" applyAlignment="1">
      <alignment horizontal="center"/>
    </xf>
    <xf numFmtId="0" fontId="16" fillId="0" borderId="35" xfId="0" applyFont="1" applyBorder="1" applyAlignment="1">
      <alignment vertical="center" wrapText="1"/>
    </xf>
    <xf numFmtId="0" fontId="16" fillId="0" borderId="35" xfId="0" applyFont="1" applyBorder="1" applyAlignment="1">
      <alignment vertical="center"/>
    </xf>
    <xf numFmtId="0" fontId="0" fillId="7" borderId="0" xfId="0" applyFill="1" applyBorder="1"/>
    <xf numFmtId="0" fontId="16" fillId="7" borderId="0" xfId="0" applyFont="1" applyFill="1" applyBorder="1"/>
    <xf numFmtId="0" fontId="22" fillId="0" borderId="3" xfId="0" applyFont="1" applyFill="1" applyBorder="1"/>
    <xf numFmtId="0" fontId="22" fillId="0" borderId="3" xfId="0" applyFont="1" applyFill="1" applyBorder="1" applyAlignment="1">
      <alignment wrapText="1"/>
    </xf>
    <xf numFmtId="0" fontId="21" fillId="0" borderId="47" xfId="0" applyFont="1" applyBorder="1"/>
    <xf numFmtId="0" fontId="21" fillId="0" borderId="35" xfId="0" applyFont="1" applyBorder="1"/>
    <xf numFmtId="0" fontId="21" fillId="0" borderId="36" xfId="0" applyFont="1" applyBorder="1"/>
    <xf numFmtId="0" fontId="15" fillId="0" borderId="0" xfId="0" applyFont="1" applyBorder="1"/>
    <xf numFmtId="0" fontId="15" fillId="0" borderId="31" xfId="0" applyFont="1" applyBorder="1"/>
    <xf numFmtId="0" fontId="23" fillId="0" borderId="0" xfId="0" applyFont="1" applyAlignment="1">
      <alignment wrapText="1"/>
    </xf>
    <xf numFmtId="0" fontId="0" fillId="7" borderId="0" xfId="0" applyFill="1"/>
    <xf numFmtId="0" fontId="5" fillId="0" borderId="16" xfId="0" applyFont="1" applyFill="1" applyBorder="1" applyAlignment="1"/>
    <xf numFmtId="0" fontId="3" fillId="0" borderId="6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0" fillId="0" borderId="8" xfId="0" applyBorder="1"/>
    <xf numFmtId="0" fontId="0" fillId="0" borderId="8" xfId="0" applyFill="1" applyBorder="1"/>
    <xf numFmtId="0" fontId="0" fillId="0" borderId="58" xfId="0" applyBorder="1"/>
    <xf numFmtId="0" fontId="3" fillId="0" borderId="61" xfId="0" applyFont="1" applyFill="1" applyBorder="1" applyAlignment="1">
      <alignment horizontal="center"/>
    </xf>
    <xf numFmtId="0" fontId="4" fillId="0" borderId="31" xfId="0" applyFont="1" applyFill="1" applyBorder="1"/>
    <xf numFmtId="0" fontId="4" fillId="0" borderId="32" xfId="0" applyFont="1" applyFill="1" applyBorder="1"/>
    <xf numFmtId="0" fontId="4" fillId="0" borderId="33" xfId="0" applyFont="1" applyFill="1" applyBorder="1"/>
    <xf numFmtId="0" fontId="5" fillId="0" borderId="33" xfId="0" applyFont="1" applyFill="1" applyBorder="1"/>
    <xf numFmtId="0" fontId="5" fillId="0" borderId="33" xfId="0" applyFont="1" applyFill="1" applyBorder="1" applyAlignment="1">
      <alignment vertical="center" wrapText="1"/>
    </xf>
    <xf numFmtId="0" fontId="4" fillId="0" borderId="34" xfId="0" applyFont="1" applyFill="1" applyBorder="1"/>
    <xf numFmtId="0" fontId="23" fillId="0" borderId="0" xfId="0" applyFont="1" applyBorder="1" applyAlignment="1">
      <alignment wrapText="1"/>
    </xf>
    <xf numFmtId="164" fontId="12" fillId="9" borderId="37" xfId="1" applyFont="1" applyFill="1" applyBorder="1" applyAlignment="1">
      <alignment horizontal="right" wrapText="1"/>
    </xf>
    <xf numFmtId="164" fontId="12" fillId="9" borderId="38" xfId="1" applyFont="1" applyFill="1" applyBorder="1" applyAlignment="1">
      <alignment horizontal="right" wrapText="1"/>
    </xf>
    <xf numFmtId="0" fontId="13" fillId="0" borderId="32" xfId="0" applyFont="1" applyBorder="1" applyAlignment="1">
      <alignment horizontal="right"/>
    </xf>
    <xf numFmtId="0" fontId="11" fillId="0" borderId="57" xfId="0" applyNumberFormat="1" applyFont="1" applyFill="1" applyBorder="1" applyAlignment="1">
      <alignment horizontal="center"/>
    </xf>
    <xf numFmtId="0" fontId="11" fillId="0" borderId="59" xfId="0" applyNumberFormat="1" applyFont="1" applyFill="1" applyBorder="1" applyAlignment="1">
      <alignment horizontal="center"/>
    </xf>
    <xf numFmtId="0" fontId="12" fillId="0" borderId="70" xfId="0" applyFont="1" applyBorder="1" applyAlignment="1">
      <alignment wrapText="1"/>
    </xf>
    <xf numFmtId="0" fontId="13" fillId="0" borderId="31" xfId="0" applyFont="1" applyBorder="1" applyAlignment="1">
      <alignment horizontal="right"/>
    </xf>
    <xf numFmtId="0" fontId="16" fillId="0" borderId="48" xfId="0" applyFont="1" applyBorder="1" applyAlignment="1">
      <alignment vertical="center" wrapText="1"/>
    </xf>
    <xf numFmtId="0" fontId="15" fillId="0" borderId="18" xfId="0" applyFont="1" applyBorder="1"/>
    <xf numFmtId="0" fontId="15" fillId="0" borderId="25" xfId="0" applyFont="1" applyBorder="1" applyAlignment="1">
      <alignment horizontal="center"/>
    </xf>
    <xf numFmtId="0" fontId="5" fillId="0" borderId="16" xfId="0" applyFont="1" applyFill="1" applyBorder="1" applyAlignment="1"/>
    <xf numFmtId="164" fontId="6" fillId="9" borderId="6" xfId="1" quotePrefix="1" applyFont="1" applyFill="1" applyBorder="1" applyAlignment="1">
      <alignment horizontal="right"/>
    </xf>
    <xf numFmtId="164" fontId="6" fillId="9" borderId="27" xfId="1" quotePrefix="1" applyFont="1" applyFill="1" applyBorder="1" applyAlignment="1">
      <alignment horizontal="right"/>
    </xf>
    <xf numFmtId="164" fontId="6" fillId="9" borderId="7" xfId="1" quotePrefix="1" applyFont="1" applyFill="1" applyBorder="1" applyAlignment="1">
      <alignment horizontal="right"/>
    </xf>
    <xf numFmtId="164" fontId="6" fillId="9" borderId="11" xfId="1" quotePrefix="1" applyFont="1" applyFill="1" applyBorder="1" applyAlignment="1">
      <alignment horizontal="right"/>
    </xf>
    <xf numFmtId="0" fontId="16" fillId="7" borderId="35" xfId="0" applyFont="1" applyFill="1" applyBorder="1" applyAlignment="1">
      <alignment vertical="center" wrapText="1"/>
    </xf>
    <xf numFmtId="0" fontId="15" fillId="7" borderId="17" xfId="0" applyFont="1" applyFill="1" applyBorder="1"/>
    <xf numFmtId="0" fontId="16" fillId="7" borderId="36" xfId="0" applyFont="1" applyFill="1" applyBorder="1" applyAlignment="1">
      <alignment vertical="center" wrapText="1"/>
    </xf>
    <xf numFmtId="0" fontId="15" fillId="7" borderId="28" xfId="0" applyFont="1" applyFill="1" applyBorder="1"/>
    <xf numFmtId="0" fontId="19" fillId="0" borderId="0" xfId="0" applyFont="1"/>
    <xf numFmtId="0" fontId="19" fillId="0" borderId="31" xfId="0" applyFont="1" applyBorder="1"/>
    <xf numFmtId="0" fontId="19" fillId="0" borderId="24" xfId="0" applyFont="1" applyBorder="1"/>
    <xf numFmtId="0" fontId="19" fillId="0" borderId="25" xfId="0" applyFont="1" applyBorder="1"/>
    <xf numFmtId="0" fontId="19" fillId="0" borderId="47" xfId="0" applyFont="1" applyBorder="1"/>
    <xf numFmtId="0" fontId="19" fillId="0" borderId="20" xfId="0" applyFont="1" applyBorder="1"/>
    <xf numFmtId="0" fontId="19" fillId="0" borderId="21" xfId="0" applyFont="1" applyBorder="1"/>
    <xf numFmtId="0" fontId="19" fillId="0" borderId="35" xfId="0" applyFont="1" applyBorder="1"/>
    <xf numFmtId="0" fontId="19" fillId="0" borderId="6" xfId="0" applyFont="1" applyBorder="1"/>
    <xf numFmtId="0" fontId="19" fillId="0" borderId="17" xfId="0" applyFont="1" applyBorder="1"/>
    <xf numFmtId="0" fontId="20" fillId="0" borderId="35" xfId="0" applyFont="1" applyBorder="1"/>
    <xf numFmtId="0" fontId="20" fillId="0" borderId="36" xfId="0" applyFont="1" applyBorder="1"/>
    <xf numFmtId="0" fontId="19" fillId="0" borderId="27" xfId="0" applyFont="1" applyBorder="1"/>
    <xf numFmtId="0" fontId="19" fillId="0" borderId="28" xfId="0" applyFont="1" applyBorder="1"/>
    <xf numFmtId="0" fontId="18" fillId="0" borderId="31" xfId="0" applyFont="1" applyBorder="1"/>
    <xf numFmtId="0" fontId="19" fillId="0" borderId="31" xfId="0" applyFont="1" applyBorder="1" applyAlignment="1">
      <alignment wrapText="1"/>
    </xf>
    <xf numFmtId="0" fontId="19" fillId="0" borderId="24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8" fillId="0" borderId="47" xfId="0" applyFont="1" applyBorder="1" applyAlignment="1">
      <alignment wrapText="1"/>
    </xf>
    <xf numFmtId="0" fontId="20" fillId="0" borderId="35" xfId="0" applyFont="1" applyBorder="1" applyAlignment="1">
      <alignment wrapText="1"/>
    </xf>
    <xf numFmtId="0" fontId="20" fillId="0" borderId="36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24" fillId="0" borderId="31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0" xfId="0" applyFont="1" applyBorder="1"/>
    <xf numFmtId="49" fontId="0" fillId="0" borderId="0" xfId="0" applyNumberFormat="1"/>
    <xf numFmtId="164" fontId="6" fillId="9" borderId="20" xfId="1" quotePrefix="1" applyFont="1" applyFill="1" applyBorder="1" applyAlignment="1">
      <alignment horizontal="right"/>
    </xf>
    <xf numFmtId="164" fontId="6" fillId="9" borderId="7" xfId="1" applyFont="1" applyFill="1" applyBorder="1" applyAlignment="1">
      <alignment horizontal="center"/>
    </xf>
    <xf numFmtId="164" fontId="6" fillId="9" borderId="6" xfId="1" applyFont="1" applyFill="1" applyBorder="1" applyAlignment="1">
      <alignment horizontal="center"/>
    </xf>
    <xf numFmtId="164" fontId="6" fillId="9" borderId="11" xfId="1" applyFont="1" applyFill="1" applyBorder="1" applyAlignment="1">
      <alignment horizontal="center"/>
    </xf>
    <xf numFmtId="0" fontId="19" fillId="0" borderId="8" xfId="0" applyFont="1" applyBorder="1"/>
    <xf numFmtId="0" fontId="7" fillId="0" borderId="24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164" fontId="6" fillId="9" borderId="6" xfId="1" quotePrefix="1" applyFont="1" applyFill="1" applyBorder="1" applyAlignment="1">
      <alignment horizontal="center"/>
    </xf>
    <xf numFmtId="164" fontId="6" fillId="2" borderId="27" xfId="1" quotePrefix="1" applyFont="1" applyFill="1" applyBorder="1" applyAlignment="1">
      <alignment horizontal="right"/>
    </xf>
    <xf numFmtId="0" fontId="19" fillId="0" borderId="16" xfId="0" applyFont="1" applyBorder="1"/>
    <xf numFmtId="0" fontId="18" fillId="0" borderId="7" xfId="0" applyFont="1" applyBorder="1" applyAlignment="1">
      <alignment horizontal="center"/>
    </xf>
    <xf numFmtId="0" fontId="18" fillId="0" borderId="36" xfId="0" applyFont="1" applyBorder="1" applyAlignment="1">
      <alignment wrapText="1"/>
    </xf>
    <xf numFmtId="0" fontId="7" fillId="0" borderId="1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25" fillId="0" borderId="58" xfId="0" applyFont="1" applyBorder="1" applyAlignment="1"/>
    <xf numFmtId="0" fontId="25" fillId="0" borderId="2" xfId="0" applyFont="1" applyBorder="1" applyAlignment="1"/>
    <xf numFmtId="0" fontId="25" fillId="0" borderId="57" xfId="0" applyFont="1" applyBorder="1" applyAlignment="1"/>
    <xf numFmtId="0" fontId="25" fillId="0" borderId="59" xfId="0" applyFont="1" applyBorder="1" applyAlignment="1"/>
    <xf numFmtId="0" fontId="6" fillId="0" borderId="24" xfId="0" quotePrefix="1" applyFont="1" applyFill="1" applyBorder="1" applyAlignment="1">
      <alignment horizontal="right"/>
    </xf>
    <xf numFmtId="0" fontId="7" fillId="0" borderId="42" xfId="0" applyNumberFormat="1" applyFont="1" applyFill="1" applyBorder="1" applyAlignment="1">
      <alignment horizontal="center"/>
    </xf>
    <xf numFmtId="0" fontId="7" fillId="0" borderId="43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7" fillId="0" borderId="60" xfId="0" applyNumberFormat="1" applyFont="1" applyFill="1" applyBorder="1" applyAlignment="1">
      <alignment horizontal="center"/>
    </xf>
    <xf numFmtId="0" fontId="6" fillId="0" borderId="70" xfId="0" applyFont="1" applyBorder="1" applyAlignment="1">
      <alignment wrapText="1"/>
    </xf>
    <xf numFmtId="0" fontId="6" fillId="0" borderId="16" xfId="0" applyFont="1" applyBorder="1" applyAlignment="1">
      <alignment horizontal="right"/>
    </xf>
    <xf numFmtId="0" fontId="6" fillId="0" borderId="31" xfId="0" applyFont="1" applyBorder="1" applyAlignment="1">
      <alignment horizontal="right"/>
    </xf>
    <xf numFmtId="0" fontId="6" fillId="0" borderId="35" xfId="0" applyFont="1" applyBorder="1" applyAlignment="1">
      <alignment wrapText="1"/>
    </xf>
    <xf numFmtId="164" fontId="6" fillId="9" borderId="39" xfId="1" applyFont="1" applyFill="1" applyBorder="1" applyAlignment="1">
      <alignment horizontal="right" wrapText="1"/>
    </xf>
    <xf numFmtId="164" fontId="6" fillId="9" borderId="38" xfId="1" applyFont="1" applyFill="1" applyBorder="1" applyAlignment="1">
      <alignment horizontal="right" wrapText="1"/>
    </xf>
    <xf numFmtId="164" fontId="6" fillId="9" borderId="40" xfId="1" applyFont="1" applyFill="1" applyBorder="1" applyAlignment="1">
      <alignment horizontal="right" wrapText="1"/>
    </xf>
    <xf numFmtId="0" fontId="7" fillId="0" borderId="35" xfId="0" applyFont="1" applyBorder="1" applyAlignment="1">
      <alignment wrapText="1"/>
    </xf>
    <xf numFmtId="0" fontId="6" fillId="0" borderId="44" xfId="0" applyFont="1" applyBorder="1" applyAlignment="1">
      <alignment wrapText="1"/>
    </xf>
    <xf numFmtId="0" fontId="3" fillId="0" borderId="17" xfId="0" applyFont="1" applyFill="1" applyBorder="1" applyAlignment="1">
      <alignment horizontal="center"/>
    </xf>
    <xf numFmtId="0" fontId="7" fillId="2" borderId="36" xfId="0" applyFont="1" applyFill="1" applyBorder="1" applyAlignment="1">
      <alignment wrapText="1"/>
    </xf>
    <xf numFmtId="164" fontId="7" fillId="2" borderId="46" xfId="1" applyFont="1" applyFill="1" applyBorder="1" applyAlignment="1">
      <alignment horizontal="right" wrapText="1"/>
    </xf>
    <xf numFmtId="164" fontId="7" fillId="2" borderId="40" xfId="1" applyFont="1" applyFill="1" applyBorder="1" applyAlignment="1">
      <alignment horizontal="right" wrapText="1"/>
    </xf>
    <xf numFmtId="164" fontId="7" fillId="9" borderId="20" xfId="1" quotePrefix="1" applyFont="1" applyFill="1" applyBorder="1" applyAlignment="1">
      <alignment horizontal="center"/>
    </xf>
    <xf numFmtId="164" fontId="7" fillId="2" borderId="24" xfId="1" quotePrefix="1" applyFont="1" applyFill="1" applyBorder="1" applyAlignment="1">
      <alignment horizontal="right"/>
    </xf>
    <xf numFmtId="164" fontId="7" fillId="9" borderId="20" xfId="1" applyFont="1" applyFill="1" applyBorder="1" applyAlignment="1" applyProtection="1">
      <alignment horizontal="center"/>
      <protection hidden="1"/>
    </xf>
    <xf numFmtId="164" fontId="6" fillId="9" borderId="6" xfId="1" quotePrefix="1" applyFont="1" applyFill="1" applyBorder="1" applyAlignment="1" applyProtection="1">
      <alignment horizontal="right"/>
      <protection hidden="1"/>
    </xf>
    <xf numFmtId="164" fontId="7" fillId="9" borderId="6" xfId="1" quotePrefix="1" applyFont="1" applyFill="1" applyBorder="1" applyAlignment="1" applyProtection="1">
      <alignment horizontal="right"/>
      <protection hidden="1"/>
    </xf>
    <xf numFmtId="164" fontId="6" fillId="9" borderId="6" xfId="1" applyFont="1" applyFill="1" applyBorder="1" applyAlignment="1" applyProtection="1">
      <alignment horizontal="right"/>
      <protection hidden="1"/>
    </xf>
    <xf numFmtId="164" fontId="6" fillId="9" borderId="27" xfId="1" quotePrefix="1" applyFont="1" applyFill="1" applyBorder="1" applyAlignment="1" applyProtection="1">
      <alignment horizontal="right"/>
      <protection hidden="1"/>
    </xf>
    <xf numFmtId="164" fontId="7" fillId="2" borderId="24" xfId="1" quotePrefix="1" applyNumberFormat="1" applyFont="1" applyFill="1" applyBorder="1" applyAlignment="1" applyProtection="1">
      <alignment horizontal="right"/>
      <protection hidden="1"/>
    </xf>
    <xf numFmtId="164" fontId="7" fillId="2" borderId="25" xfId="1" quotePrefix="1" applyNumberFormat="1" applyFont="1" applyFill="1" applyBorder="1" applyAlignment="1" applyProtection="1">
      <alignment horizontal="right"/>
      <protection hidden="1"/>
    </xf>
    <xf numFmtId="164" fontId="6" fillId="9" borderId="6" xfId="1" quotePrefix="1" applyFont="1" applyFill="1" applyBorder="1" applyAlignment="1" applyProtection="1">
      <alignment horizontal="right"/>
    </xf>
    <xf numFmtId="49" fontId="0" fillId="0" borderId="0" xfId="0" applyNumberFormat="1" applyProtection="1">
      <protection locked="0"/>
    </xf>
    <xf numFmtId="164" fontId="5" fillId="0" borderId="20" xfId="1" quotePrefix="1" applyFont="1" applyFill="1" applyBorder="1" applyAlignment="1" applyProtection="1">
      <alignment horizontal="right"/>
      <protection locked="0"/>
    </xf>
    <xf numFmtId="164" fontId="5" fillId="0" borderId="21" xfId="1" quotePrefix="1" applyFont="1" applyFill="1" applyBorder="1" applyAlignment="1" applyProtection="1">
      <alignment horizontal="right"/>
      <protection locked="0"/>
    </xf>
    <xf numFmtId="164" fontId="5" fillId="0" borderId="6" xfId="1" applyFont="1" applyFill="1" applyBorder="1" applyAlignment="1" applyProtection="1">
      <alignment horizontal="right"/>
      <protection locked="0"/>
    </xf>
    <xf numFmtId="164" fontId="5" fillId="0" borderId="17" xfId="1" quotePrefix="1" applyFont="1" applyFill="1" applyBorder="1" applyAlignment="1" applyProtection="1">
      <alignment horizontal="right"/>
      <protection locked="0"/>
    </xf>
    <xf numFmtId="164" fontId="5" fillId="0" borderId="6" xfId="1" quotePrefix="1" applyFont="1" applyFill="1" applyBorder="1" applyAlignment="1" applyProtection="1">
      <alignment horizontal="right"/>
      <protection locked="0"/>
    </xf>
    <xf numFmtId="164" fontId="5" fillId="0" borderId="17" xfId="1" applyFont="1" applyFill="1" applyBorder="1" applyAlignment="1" applyProtection="1">
      <alignment horizontal="right"/>
      <protection locked="0"/>
    </xf>
    <xf numFmtId="164" fontId="5" fillId="0" borderId="11" xfId="1" quotePrefix="1" applyFont="1" applyFill="1" applyBorder="1" applyAlignment="1" applyProtection="1">
      <alignment horizontal="right"/>
      <protection locked="0"/>
    </xf>
    <xf numFmtId="164" fontId="5" fillId="0" borderId="61" xfId="1" quotePrefix="1" applyFont="1" applyFill="1" applyBorder="1" applyAlignment="1" applyProtection="1">
      <alignment horizontal="right"/>
      <protection locked="0"/>
    </xf>
    <xf numFmtId="164" fontId="5" fillId="0" borderId="7" xfId="1" quotePrefix="1" applyFont="1" applyFill="1" applyBorder="1" applyAlignment="1" applyProtection="1">
      <alignment horizontal="right"/>
      <protection locked="0"/>
    </xf>
    <xf numFmtId="164" fontId="5" fillId="0" borderId="18" xfId="1" quotePrefix="1" applyFont="1" applyFill="1" applyBorder="1" applyAlignment="1" applyProtection="1">
      <alignment horizontal="right"/>
      <protection locked="0"/>
    </xf>
    <xf numFmtId="164" fontId="6" fillId="0" borderId="20" xfId="1" quotePrefix="1" applyFont="1" applyFill="1" applyBorder="1" applyAlignment="1" applyProtection="1">
      <alignment horizontal="right"/>
      <protection locked="0"/>
    </xf>
    <xf numFmtId="164" fontId="6" fillId="0" borderId="21" xfId="1" applyFont="1" applyFill="1" applyBorder="1" applyAlignment="1" applyProtection="1">
      <alignment horizontal="right"/>
      <protection locked="0"/>
    </xf>
    <xf numFmtId="164" fontId="6" fillId="0" borderId="6" xfId="1" applyFont="1" applyFill="1" applyBorder="1" applyAlignment="1" applyProtection="1">
      <alignment horizontal="right"/>
      <protection locked="0"/>
    </xf>
    <xf numFmtId="164" fontId="6" fillId="0" borderId="17" xfId="1" applyFont="1" applyFill="1" applyBorder="1" applyAlignment="1" applyProtection="1">
      <alignment horizontal="right"/>
      <protection locked="0"/>
    </xf>
    <xf numFmtId="164" fontId="6" fillId="0" borderId="6" xfId="1" quotePrefix="1" applyFont="1" applyFill="1" applyBorder="1" applyAlignment="1" applyProtection="1">
      <alignment horizontal="right"/>
      <protection locked="0"/>
    </xf>
    <xf numFmtId="164" fontId="6" fillId="0" borderId="17" xfId="1" quotePrefix="1" applyFont="1" applyFill="1" applyBorder="1" applyAlignment="1" applyProtection="1">
      <alignment horizontal="right"/>
      <protection locked="0"/>
    </xf>
    <xf numFmtId="164" fontId="6" fillId="0" borderId="11" xfId="1" quotePrefix="1" applyFont="1" applyFill="1" applyBorder="1" applyAlignment="1" applyProtection="1">
      <alignment horizontal="right"/>
      <protection locked="0"/>
    </xf>
    <xf numFmtId="164" fontId="6" fillId="0" borderId="28" xfId="1" quotePrefix="1" applyFont="1" applyFill="1" applyBorder="1" applyAlignment="1" applyProtection="1">
      <alignment horizontal="right"/>
      <protection locked="0"/>
    </xf>
    <xf numFmtId="164" fontId="6" fillId="0" borderId="20" xfId="1" applyFont="1" applyFill="1" applyBorder="1" applyAlignment="1" applyProtection="1">
      <alignment horizontal="right"/>
      <protection locked="0"/>
    </xf>
    <xf numFmtId="164" fontId="6" fillId="0" borderId="27" xfId="1" quotePrefix="1" applyFont="1" applyFill="1" applyBorder="1" applyAlignment="1" applyProtection="1">
      <alignment horizontal="right"/>
      <protection locked="0"/>
    </xf>
    <xf numFmtId="0" fontId="5" fillId="0" borderId="22" xfId="0" applyFont="1" applyFill="1" applyBorder="1" applyProtection="1">
      <protection locked="0"/>
    </xf>
    <xf numFmtId="0" fontId="0" fillId="0" borderId="15" xfId="0" applyBorder="1" applyProtection="1">
      <protection locked="0"/>
    </xf>
    <xf numFmtId="164" fontId="6" fillId="9" borderId="20" xfId="1" quotePrefix="1" applyFont="1" applyFill="1" applyBorder="1" applyAlignment="1" applyProtection="1">
      <alignment horizontal="center"/>
      <protection hidden="1"/>
    </xf>
    <xf numFmtId="164" fontId="6" fillId="9" borderId="20" xfId="1" applyFont="1" applyFill="1" applyBorder="1" applyAlignment="1" applyProtection="1">
      <alignment horizontal="center"/>
      <protection hidden="1"/>
    </xf>
    <xf numFmtId="164" fontId="6" fillId="9" borderId="7" xfId="1" quotePrefix="1" applyFont="1" applyFill="1" applyBorder="1" applyAlignment="1" applyProtection="1">
      <alignment horizontal="right"/>
      <protection hidden="1"/>
    </xf>
    <xf numFmtId="164" fontId="6" fillId="9" borderId="11" xfId="1" quotePrefix="1" applyFont="1" applyFill="1" applyBorder="1" applyAlignment="1" applyProtection="1">
      <alignment horizontal="right"/>
      <protection hidden="1"/>
    </xf>
    <xf numFmtId="164" fontId="7" fillId="2" borderId="24" xfId="1" quotePrefix="1" applyFont="1" applyFill="1" applyBorder="1" applyAlignment="1" applyProtection="1">
      <alignment horizontal="right"/>
      <protection hidden="1"/>
    </xf>
    <xf numFmtId="164" fontId="7" fillId="9" borderId="20" xfId="0" quotePrefix="1" applyNumberFormat="1" applyFont="1" applyFill="1" applyBorder="1" applyAlignment="1" applyProtection="1">
      <alignment horizontal="center"/>
      <protection hidden="1"/>
    </xf>
    <xf numFmtId="164" fontId="7" fillId="2" borderId="25" xfId="1" quotePrefix="1" applyFont="1" applyFill="1" applyBorder="1" applyAlignment="1" applyProtection="1">
      <alignment horizontal="right"/>
      <protection hidden="1"/>
    </xf>
    <xf numFmtId="164" fontId="6" fillId="9" borderId="8" xfId="1" quotePrefix="1" applyFont="1" applyFill="1" applyBorder="1" applyAlignment="1" applyProtection="1">
      <alignment horizontal="right"/>
      <protection hidden="1"/>
    </xf>
    <xf numFmtId="164" fontId="18" fillId="3" borderId="5" xfId="1" applyFont="1" applyFill="1" applyBorder="1" applyProtection="1">
      <protection hidden="1"/>
    </xf>
    <xf numFmtId="164" fontId="18" fillId="4" borderId="24" xfId="0" applyNumberFormat="1" applyFont="1" applyFill="1" applyBorder="1"/>
    <xf numFmtId="164" fontId="18" fillId="3" borderId="24" xfId="1" applyFont="1" applyFill="1" applyBorder="1"/>
    <xf numFmtId="0" fontId="2" fillId="3" borderId="57" xfId="0" applyFont="1" applyFill="1" applyBorder="1"/>
    <xf numFmtId="164" fontId="26" fillId="3" borderId="57" xfId="1" applyFont="1" applyFill="1" applyBorder="1"/>
    <xf numFmtId="0" fontId="2" fillId="3" borderId="31" xfId="0" applyFont="1" applyFill="1" applyBorder="1"/>
    <xf numFmtId="164" fontId="7" fillId="2" borderId="8" xfId="1" quotePrefix="1" applyFont="1" applyFill="1" applyBorder="1" applyAlignment="1">
      <alignment horizontal="right" wrapText="1"/>
    </xf>
    <xf numFmtId="164" fontId="7" fillId="2" borderId="3" xfId="1" quotePrefix="1" applyFont="1" applyFill="1" applyBorder="1" applyAlignment="1">
      <alignment horizontal="right" wrapText="1"/>
    </xf>
    <xf numFmtId="164" fontId="18" fillId="2" borderId="24" xfId="0" applyNumberFormat="1" applyFont="1" applyFill="1" applyBorder="1"/>
    <xf numFmtId="164" fontId="6" fillId="0" borderId="21" xfId="1" quotePrefix="1" applyFont="1" applyFill="1" applyBorder="1" applyAlignment="1" applyProtection="1">
      <alignment horizontal="right"/>
      <protection locked="0"/>
    </xf>
    <xf numFmtId="164" fontId="6" fillId="0" borderId="7" xfId="1" quotePrefix="1" applyFont="1" applyFill="1" applyBorder="1" applyAlignment="1" applyProtection="1">
      <alignment horizontal="right"/>
      <protection locked="0"/>
    </xf>
    <xf numFmtId="164" fontId="6" fillId="0" borderId="53" xfId="1" quotePrefix="1" applyFont="1" applyFill="1" applyBorder="1" applyAlignment="1" applyProtection="1">
      <alignment horizontal="right"/>
      <protection locked="0"/>
    </xf>
    <xf numFmtId="164" fontId="6" fillId="0" borderId="18" xfId="1" quotePrefix="1" applyFont="1" applyFill="1" applyBorder="1" applyAlignment="1" applyProtection="1">
      <alignment horizontal="right"/>
      <protection locked="0"/>
    </xf>
    <xf numFmtId="164" fontId="6" fillId="0" borderId="30" xfId="1" applyFont="1" applyFill="1" applyBorder="1" applyAlignment="1" applyProtection="1">
      <alignment horizontal="right"/>
      <protection locked="0"/>
    </xf>
    <xf numFmtId="164" fontId="6" fillId="0" borderId="30" xfId="1" quotePrefix="1" applyFont="1" applyFill="1" applyBorder="1" applyAlignment="1" applyProtection="1">
      <alignment horizontal="right"/>
      <protection locked="0"/>
    </xf>
    <xf numFmtId="164" fontId="6" fillId="0" borderId="51" xfId="1" quotePrefix="1" applyFont="1" applyFill="1" applyBorder="1" applyAlignment="1" applyProtection="1">
      <alignment horizontal="right"/>
      <protection locked="0"/>
    </xf>
    <xf numFmtId="164" fontId="6" fillId="0" borderId="61" xfId="1" quotePrefix="1" applyFont="1" applyFill="1" applyBorder="1" applyAlignment="1" applyProtection="1">
      <alignment horizontal="right"/>
      <protection locked="0"/>
    </xf>
    <xf numFmtId="164" fontId="6" fillId="0" borderId="7" xfId="1" applyFont="1" applyFill="1" applyBorder="1" applyAlignment="1" applyProtection="1">
      <alignment horizontal="right"/>
      <protection locked="0"/>
    </xf>
    <xf numFmtId="164" fontId="6" fillId="0" borderId="53" xfId="1" applyFont="1" applyFill="1" applyBorder="1" applyAlignment="1" applyProtection="1">
      <alignment horizontal="right"/>
      <protection locked="0"/>
    </xf>
    <xf numFmtId="164" fontId="6" fillId="0" borderId="18" xfId="1" applyFont="1" applyFill="1" applyBorder="1" applyAlignment="1" applyProtection="1">
      <alignment horizontal="right"/>
      <protection locked="0"/>
    </xf>
    <xf numFmtId="164" fontId="6" fillId="0" borderId="56" xfId="1" quotePrefix="1" applyFont="1" applyFill="1" applyBorder="1" applyAlignment="1" applyProtection="1">
      <alignment horizontal="right"/>
      <protection locked="0"/>
    </xf>
    <xf numFmtId="164" fontId="6" fillId="0" borderId="51" xfId="1" applyFont="1" applyFill="1" applyBorder="1" applyAlignment="1" applyProtection="1">
      <alignment horizontal="right"/>
      <protection locked="0"/>
    </xf>
    <xf numFmtId="164" fontId="6" fillId="0" borderId="61" xfId="1" applyFont="1" applyFill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164" fontId="6" fillId="0" borderId="6" xfId="1" quotePrefix="1" applyFont="1" applyFill="1" applyBorder="1" applyAlignment="1" applyProtection="1">
      <alignment horizontal="center"/>
      <protection locked="0"/>
    </xf>
    <xf numFmtId="164" fontId="6" fillId="0" borderId="17" xfId="1" quotePrefix="1" applyFont="1" applyFill="1" applyBorder="1" applyAlignment="1" applyProtection="1">
      <alignment horizontal="center"/>
      <protection locked="0"/>
    </xf>
    <xf numFmtId="164" fontId="15" fillId="0" borderId="6" xfId="1" applyFont="1" applyBorder="1" applyProtection="1">
      <protection locked="0"/>
    </xf>
    <xf numFmtId="164" fontId="15" fillId="0" borderId="17" xfId="1" applyFont="1" applyBorder="1" applyProtection="1">
      <protection locked="0"/>
    </xf>
    <xf numFmtId="164" fontId="19" fillId="9" borderId="20" xfId="1" applyFont="1" applyFill="1" applyBorder="1"/>
    <xf numFmtId="164" fontId="19" fillId="0" borderId="20" xfId="1" applyFont="1" applyBorder="1" applyProtection="1">
      <protection locked="0"/>
    </xf>
    <xf numFmtId="164" fontId="19" fillId="0" borderId="21" xfId="1" applyFont="1" applyBorder="1" applyProtection="1">
      <protection locked="0"/>
    </xf>
    <xf numFmtId="164" fontId="19" fillId="0" borderId="6" xfId="1" applyFont="1" applyBorder="1" applyProtection="1">
      <protection locked="0"/>
    </xf>
    <xf numFmtId="164" fontId="19" fillId="0" borderId="17" xfId="1" applyFont="1" applyBorder="1" applyProtection="1">
      <protection locked="0"/>
    </xf>
    <xf numFmtId="164" fontId="19" fillId="0" borderId="27" xfId="1" applyFont="1" applyBorder="1" applyProtection="1">
      <protection locked="0"/>
    </xf>
    <xf numFmtId="164" fontId="19" fillId="0" borderId="28" xfId="1" applyFont="1" applyBorder="1" applyProtection="1">
      <protection locked="0"/>
    </xf>
    <xf numFmtId="164" fontId="19" fillId="9" borderId="6" xfId="1" applyFont="1" applyFill="1" applyBorder="1"/>
    <xf numFmtId="164" fontId="19" fillId="9" borderId="27" xfId="1" applyFont="1" applyFill="1" applyBorder="1"/>
    <xf numFmtId="164" fontId="6" fillId="9" borderId="8" xfId="1" quotePrefix="1" applyFont="1" applyFill="1" applyBorder="1" applyAlignment="1" applyProtection="1">
      <alignment horizontal="right"/>
    </xf>
    <xf numFmtId="164" fontId="6" fillId="9" borderId="11" xfId="1" quotePrefix="1" applyFont="1" applyFill="1" applyBorder="1" applyAlignment="1" applyProtection="1">
      <alignment horizontal="right"/>
    </xf>
    <xf numFmtId="164" fontId="6" fillId="2" borderId="24" xfId="1" quotePrefix="1" applyFont="1" applyFill="1" applyBorder="1" applyAlignment="1" applyProtection="1">
      <alignment horizontal="right"/>
    </xf>
    <xf numFmtId="0" fontId="0" fillId="7" borderId="24" xfId="0" applyFill="1" applyBorder="1" applyProtection="1">
      <protection locked="0"/>
    </xf>
    <xf numFmtId="0" fontId="8" fillId="7" borderId="24" xfId="0" applyFont="1" applyFill="1" applyBorder="1" applyAlignment="1" applyProtection="1">
      <alignment horizontal="center" vertical="center"/>
      <protection locked="0"/>
    </xf>
    <xf numFmtId="0" fontId="8" fillId="7" borderId="25" xfId="0" applyFont="1" applyFill="1" applyBorder="1" applyAlignment="1" applyProtection="1">
      <alignment horizontal="center" vertical="center"/>
      <protection locked="0"/>
    </xf>
    <xf numFmtId="164" fontId="25" fillId="0" borderId="6" xfId="1" applyFont="1" applyBorder="1" applyProtection="1">
      <protection locked="0"/>
    </xf>
    <xf numFmtId="164" fontId="25" fillId="0" borderId="17" xfId="1" applyFont="1" applyBorder="1" applyProtection="1">
      <protection locked="0"/>
    </xf>
    <xf numFmtId="0" fontId="6" fillId="0" borderId="50" xfId="0" applyFont="1" applyFill="1" applyBorder="1" applyAlignment="1" applyProtection="1">
      <alignment horizontal="left"/>
      <protection locked="0"/>
    </xf>
    <xf numFmtId="0" fontId="6" fillId="0" borderId="64" xfId="0" applyFont="1" applyFill="1" applyBorder="1" applyAlignment="1" applyProtection="1">
      <alignment horizontal="left"/>
      <protection locked="0"/>
    </xf>
    <xf numFmtId="164" fontId="6" fillId="0" borderId="64" xfId="1" quotePrefix="1" applyFont="1" applyFill="1" applyBorder="1" applyAlignment="1" applyProtection="1">
      <alignment horizontal="right"/>
      <protection locked="0"/>
    </xf>
    <xf numFmtId="164" fontId="25" fillId="0" borderId="64" xfId="1" applyFont="1" applyBorder="1" applyProtection="1">
      <protection locked="0"/>
    </xf>
    <xf numFmtId="164" fontId="25" fillId="0" borderId="63" xfId="1" applyFont="1" applyBorder="1" applyProtection="1">
      <protection locked="0"/>
    </xf>
    <xf numFmtId="164" fontId="6" fillId="0" borderId="24" xfId="1" quotePrefix="1" applyFont="1" applyFill="1" applyBorder="1" applyAlignment="1" applyProtection="1">
      <alignment horizontal="right"/>
      <protection locked="0"/>
    </xf>
    <xf numFmtId="164" fontId="25" fillId="0" borderId="24" xfId="1" applyFont="1" applyFill="1" applyBorder="1" applyProtection="1">
      <protection locked="0"/>
    </xf>
    <xf numFmtId="164" fontId="25" fillId="0" borderId="25" xfId="1" applyFont="1" applyFill="1" applyBorder="1" applyProtection="1"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8" fillId="0" borderId="25" xfId="0" applyFont="1" applyFill="1" applyBorder="1" applyAlignment="1" applyProtection="1">
      <alignment horizontal="center" vertical="center"/>
      <protection locked="0"/>
    </xf>
    <xf numFmtId="164" fontId="6" fillId="0" borderId="65" xfId="1" quotePrefix="1" applyFont="1" applyFill="1" applyBorder="1" applyAlignment="1" applyProtection="1">
      <alignment horizontal="right"/>
      <protection locked="0"/>
    </xf>
    <xf numFmtId="164" fontId="6" fillId="0" borderId="65" xfId="1" applyFont="1" applyFill="1" applyBorder="1" applyAlignment="1" applyProtection="1">
      <alignment horizontal="right"/>
      <protection locked="0"/>
    </xf>
    <xf numFmtId="164" fontId="6" fillId="0" borderId="66" xfId="1" quotePrefix="1" applyFont="1" applyFill="1" applyBorder="1" applyAlignment="1" applyProtection="1">
      <alignment horizontal="right"/>
      <protection locked="0"/>
    </xf>
    <xf numFmtId="0" fontId="6" fillId="0" borderId="20" xfId="0" quotePrefix="1" applyFont="1" applyFill="1" applyBorder="1" applyAlignment="1" applyProtection="1">
      <alignment horizontal="right"/>
      <protection locked="0"/>
    </xf>
    <xf numFmtId="0" fontId="6" fillId="0" borderId="21" xfId="0" quotePrefix="1" applyFont="1" applyFill="1" applyBorder="1" applyAlignment="1" applyProtection="1">
      <alignment horizontal="right"/>
      <protection locked="0"/>
    </xf>
    <xf numFmtId="0" fontId="6" fillId="0" borderId="6" xfId="0" quotePrefix="1" applyFont="1" applyFill="1" applyBorder="1" applyAlignment="1" applyProtection="1">
      <alignment horizontal="right"/>
      <protection locked="0"/>
    </xf>
    <xf numFmtId="0" fontId="6" fillId="0" borderId="17" xfId="0" applyFont="1" applyFill="1" applyBorder="1" applyAlignment="1" applyProtection="1">
      <alignment horizontal="right"/>
      <protection locked="0"/>
    </xf>
    <xf numFmtId="0" fontId="6" fillId="0" borderId="17" xfId="0" quotePrefix="1" applyFont="1" applyFill="1" applyBorder="1" applyAlignment="1" applyProtection="1">
      <alignment horizontal="right"/>
      <protection locked="0"/>
    </xf>
    <xf numFmtId="0" fontId="6" fillId="0" borderId="27" xfId="0" quotePrefix="1" applyFont="1" applyFill="1" applyBorder="1" applyAlignment="1" applyProtection="1">
      <alignment horizontal="right"/>
      <protection locked="0"/>
    </xf>
    <xf numFmtId="0" fontId="6" fillId="0" borderId="28" xfId="0" quotePrefix="1" applyFont="1" applyFill="1" applyBorder="1" applyAlignment="1" applyProtection="1">
      <alignment horizontal="right"/>
      <protection locked="0"/>
    </xf>
    <xf numFmtId="164" fontId="6" fillId="0" borderId="40" xfId="1" applyFont="1" applyFill="1" applyBorder="1" applyAlignment="1" applyProtection="1">
      <alignment horizontal="right" wrapText="1"/>
      <protection locked="0"/>
    </xf>
    <xf numFmtId="164" fontId="6" fillId="0" borderId="69" xfId="1" applyFont="1" applyFill="1" applyBorder="1" applyAlignment="1" applyProtection="1">
      <alignment horizontal="right" wrapText="1"/>
      <protection locked="0"/>
    </xf>
    <xf numFmtId="164" fontId="6" fillId="0" borderId="38" xfId="1" applyFont="1" applyFill="1" applyBorder="1" applyAlignment="1" applyProtection="1">
      <alignment horizontal="right" wrapText="1"/>
      <protection locked="0"/>
    </xf>
    <xf numFmtId="164" fontId="6" fillId="0" borderId="68" xfId="1" applyFont="1" applyFill="1" applyBorder="1" applyAlignment="1" applyProtection="1">
      <alignment horizontal="right" wrapText="1"/>
      <protection locked="0"/>
    </xf>
    <xf numFmtId="164" fontId="6" fillId="0" borderId="37" xfId="1" applyFont="1" applyFill="1" applyBorder="1" applyAlignment="1" applyProtection="1">
      <alignment horizontal="center"/>
      <protection locked="0"/>
    </xf>
    <xf numFmtId="164" fontId="6" fillId="0" borderId="67" xfId="1" applyFont="1" applyFill="1" applyBorder="1" applyAlignment="1" applyProtection="1">
      <alignment horizontal="center"/>
      <protection locked="0"/>
    </xf>
    <xf numFmtId="164" fontId="7" fillId="0" borderId="7" xfId="1" applyFont="1" applyFill="1" applyBorder="1" applyAlignment="1" applyProtection="1">
      <alignment horizontal="center"/>
      <protection locked="0"/>
    </xf>
    <xf numFmtId="164" fontId="7" fillId="0" borderId="39" xfId="1" applyFont="1" applyFill="1" applyBorder="1" applyAlignment="1" applyProtection="1">
      <alignment horizontal="center"/>
      <protection locked="0"/>
    </xf>
    <xf numFmtId="164" fontId="12" fillId="0" borderId="38" xfId="1" applyFont="1" applyFill="1" applyBorder="1" applyAlignment="1" applyProtection="1">
      <alignment horizontal="right" wrapText="1"/>
      <protection locked="0"/>
    </xf>
    <xf numFmtId="164" fontId="12" fillId="0" borderId="68" xfId="1" applyFont="1" applyFill="1" applyBorder="1" applyAlignment="1" applyProtection="1">
      <alignment horizontal="right" wrapText="1"/>
      <protection locked="0"/>
    </xf>
    <xf numFmtId="164" fontId="11" fillId="0" borderId="38" xfId="1" applyFont="1" applyFill="1" applyBorder="1" applyAlignment="1" applyProtection="1">
      <alignment horizontal="right"/>
      <protection locked="0"/>
    </xf>
    <xf numFmtId="164" fontId="15" fillId="0" borderId="35" xfId="1" applyFont="1" applyBorder="1" applyProtection="1">
      <protection locked="0"/>
    </xf>
    <xf numFmtId="164" fontId="15" fillId="2" borderId="36" xfId="1" applyFont="1" applyFill="1" applyBorder="1" applyProtection="1">
      <protection locked="0"/>
    </xf>
    <xf numFmtId="164" fontId="15" fillId="2" borderId="27" xfId="1" applyFont="1" applyFill="1" applyBorder="1" applyProtection="1">
      <protection locked="0"/>
    </xf>
    <xf numFmtId="164" fontId="15" fillId="2" borderId="28" xfId="1" applyFont="1" applyFill="1" applyBorder="1" applyProtection="1">
      <protection locked="0"/>
    </xf>
    <xf numFmtId="49" fontId="0" fillId="0" borderId="0" xfId="0" applyNumberFormat="1" applyAlignment="1" applyProtection="1">
      <alignment horizontal="center" wrapText="1"/>
      <protection locked="0"/>
    </xf>
    <xf numFmtId="0" fontId="0" fillId="0" borderId="0" xfId="0" applyAlignment="1">
      <alignment horizontal="center"/>
    </xf>
    <xf numFmtId="164" fontId="19" fillId="0" borderId="0" xfId="1" applyFont="1"/>
    <xf numFmtId="49" fontId="19" fillId="0" borderId="24" xfId="1" applyNumberFormat="1" applyFont="1" applyBorder="1" applyAlignment="1">
      <alignment horizontal="center"/>
    </xf>
    <xf numFmtId="49" fontId="19" fillId="0" borderId="25" xfId="1" applyNumberFormat="1" applyFont="1" applyBorder="1" applyAlignment="1">
      <alignment horizontal="center"/>
    </xf>
    <xf numFmtId="0" fontId="14" fillId="2" borderId="44" xfId="0" applyFont="1" applyFill="1" applyBorder="1" applyAlignment="1">
      <alignment wrapText="1"/>
    </xf>
    <xf numFmtId="164" fontId="11" fillId="2" borderId="38" xfId="1" applyFont="1" applyFill="1" applyBorder="1" applyAlignment="1" applyProtection="1">
      <alignment horizontal="right" wrapText="1"/>
      <protection locked="0"/>
    </xf>
    <xf numFmtId="0" fontId="14" fillId="2" borderId="45" xfId="0" applyFont="1" applyFill="1" applyBorder="1" applyAlignment="1">
      <alignment wrapText="1"/>
    </xf>
    <xf numFmtId="164" fontId="11" fillId="2" borderId="41" xfId="1" applyFont="1" applyFill="1" applyBorder="1" applyAlignment="1" applyProtection="1">
      <alignment horizontal="right" wrapText="1"/>
      <protection locked="0"/>
    </xf>
    <xf numFmtId="0" fontId="7" fillId="0" borderId="44" xfId="0" applyFont="1" applyFill="1" applyBorder="1" applyAlignment="1">
      <alignment wrapText="1"/>
    </xf>
    <xf numFmtId="0" fontId="7" fillId="2" borderId="35" xfId="0" applyFont="1" applyFill="1" applyBorder="1" applyAlignment="1">
      <alignment wrapText="1"/>
    </xf>
    <xf numFmtId="164" fontId="11" fillId="7" borderId="38" xfId="1" applyFont="1" applyFill="1" applyBorder="1" applyAlignment="1" applyProtection="1">
      <alignment horizontal="right"/>
      <protection locked="0"/>
    </xf>
    <xf numFmtId="164" fontId="12" fillId="7" borderId="38" xfId="1" applyFont="1" applyFill="1" applyBorder="1" applyAlignment="1" applyProtection="1">
      <alignment horizontal="right" wrapText="1"/>
      <protection locked="0"/>
    </xf>
    <xf numFmtId="0" fontId="18" fillId="7" borderId="49" xfId="0" applyFont="1" applyFill="1" applyBorder="1" applyAlignment="1">
      <alignment vertical="center"/>
    </xf>
    <xf numFmtId="164" fontId="15" fillId="7" borderId="35" xfId="1" applyFont="1" applyFill="1" applyBorder="1" applyProtection="1">
      <protection locked="0"/>
    </xf>
    <xf numFmtId="164" fontId="15" fillId="2" borderId="35" xfId="1" applyFont="1" applyFill="1" applyBorder="1"/>
    <xf numFmtId="164" fontId="15" fillId="2" borderId="6" xfId="1" applyFont="1" applyFill="1" applyBorder="1"/>
    <xf numFmtId="164" fontId="15" fillId="2" borderId="17" xfId="1" applyFont="1" applyFill="1" applyBorder="1"/>
    <xf numFmtId="164" fontId="18" fillId="0" borderId="24" xfId="1" applyFont="1" applyBorder="1" applyProtection="1">
      <protection locked="0"/>
    </xf>
    <xf numFmtId="164" fontId="18" fillId="0" borderId="25" xfId="1" applyFont="1" applyBorder="1" applyProtection="1">
      <protection locked="0"/>
    </xf>
    <xf numFmtId="164" fontId="18" fillId="0" borderId="27" xfId="1" applyFont="1" applyFill="1" applyBorder="1" applyProtection="1">
      <protection locked="0"/>
    </xf>
    <xf numFmtId="164" fontId="18" fillId="7" borderId="27" xfId="1" applyFont="1" applyFill="1" applyBorder="1" applyProtection="1">
      <protection locked="0"/>
    </xf>
    <xf numFmtId="0" fontId="19" fillId="0" borderId="6" xfId="0" applyFont="1" applyBorder="1" applyProtection="1">
      <protection locked="0"/>
    </xf>
    <xf numFmtId="0" fontId="6" fillId="0" borderId="25" xfId="0" quotePrefix="1" applyFont="1" applyFill="1" applyBorder="1" applyAlignment="1">
      <alignment horizontal="right"/>
    </xf>
    <xf numFmtId="164" fontId="6" fillId="2" borderId="25" xfId="1" quotePrefix="1" applyFont="1" applyFill="1" applyBorder="1" applyAlignment="1" applyProtection="1">
      <alignment horizontal="right"/>
    </xf>
    <xf numFmtId="164" fontId="18" fillId="2" borderId="31" xfId="1" applyFont="1" applyFill="1" applyBorder="1" applyAlignment="1" applyProtection="1">
      <protection hidden="1"/>
    </xf>
    <xf numFmtId="164" fontId="7" fillId="7" borderId="20" xfId="1" applyFont="1" applyFill="1" applyBorder="1" applyAlignment="1" applyProtection="1">
      <alignment horizontal="center"/>
      <protection locked="0"/>
    </xf>
    <xf numFmtId="164" fontId="18" fillId="7" borderId="5" xfId="1" applyFont="1" applyFill="1" applyBorder="1" applyProtection="1">
      <protection locked="0"/>
    </xf>
    <xf numFmtId="164" fontId="7" fillId="7" borderId="20" xfId="1" quotePrefix="1" applyFont="1" applyFill="1" applyBorder="1" applyAlignment="1" applyProtection="1">
      <alignment horizontal="center"/>
      <protection locked="0"/>
    </xf>
    <xf numFmtId="164" fontId="18" fillId="7" borderId="24" xfId="1" applyFont="1" applyFill="1" applyBorder="1" applyProtection="1">
      <protection locked="0"/>
    </xf>
    <xf numFmtId="164" fontId="18" fillId="7" borderId="25" xfId="1" applyFont="1" applyFill="1" applyBorder="1" applyProtection="1">
      <protection locked="0"/>
    </xf>
    <xf numFmtId="164" fontId="6" fillId="7" borderId="20" xfId="1" quotePrefix="1" applyFont="1" applyFill="1" applyBorder="1" applyAlignment="1" applyProtection="1">
      <alignment horizontal="right"/>
      <protection locked="0"/>
    </xf>
    <xf numFmtId="164" fontId="6" fillId="7" borderId="21" xfId="1" quotePrefix="1" applyFont="1" applyFill="1" applyBorder="1" applyAlignment="1" applyProtection="1">
      <alignment horizontal="right"/>
      <protection locked="0"/>
    </xf>
    <xf numFmtId="164" fontId="6" fillId="7" borderId="8" xfId="1" quotePrefix="1" applyFont="1" applyFill="1" applyBorder="1" applyAlignment="1" applyProtection="1">
      <alignment horizontal="right"/>
      <protection locked="0"/>
    </xf>
    <xf numFmtId="164" fontId="6" fillId="7" borderId="59" xfId="1" quotePrefix="1" applyFont="1" applyFill="1" applyBorder="1" applyAlignment="1" applyProtection="1">
      <alignment horizontal="right"/>
      <protection locked="0"/>
    </xf>
    <xf numFmtId="164" fontId="12" fillId="7" borderId="37" xfId="1" applyFont="1" applyFill="1" applyBorder="1" applyAlignment="1" applyProtection="1">
      <alignment horizontal="right" wrapText="1"/>
      <protection locked="0"/>
    </xf>
    <xf numFmtId="164" fontId="6" fillId="7" borderId="20" xfId="1" quotePrefix="1" applyFont="1" applyFill="1" applyBorder="1" applyAlignment="1" applyProtection="1">
      <alignment horizontal="center"/>
      <protection locked="0"/>
    </xf>
    <xf numFmtId="49" fontId="6" fillId="7" borderId="6" xfId="1" quotePrefix="1" applyNumberFormat="1" applyFont="1" applyFill="1" applyBorder="1" applyAlignment="1">
      <alignment horizontal="center" wrapText="1"/>
    </xf>
    <xf numFmtId="164" fontId="7" fillId="7" borderId="6" xfId="1" applyFont="1" applyFill="1" applyBorder="1" applyAlignment="1" applyProtection="1">
      <alignment horizontal="center"/>
      <protection locked="0"/>
    </xf>
    <xf numFmtId="164" fontId="7" fillId="7" borderId="27" xfId="1" applyFont="1" applyFill="1" applyBorder="1" applyAlignment="1" applyProtection="1">
      <alignment horizontal="center"/>
      <protection locked="0"/>
    </xf>
    <xf numFmtId="164" fontId="6" fillId="9" borderId="27" xfId="1" quotePrefix="1" applyFont="1" applyFill="1" applyBorder="1" applyAlignment="1">
      <alignment horizontal="center"/>
    </xf>
    <xf numFmtId="164" fontId="6" fillId="7" borderId="6" xfId="1" quotePrefix="1" applyFont="1" applyFill="1" applyBorder="1" applyAlignment="1">
      <alignment horizontal="center"/>
    </xf>
    <xf numFmtId="164" fontId="6" fillId="7" borderId="27" xfId="1" quotePrefix="1" applyFont="1" applyFill="1" applyBorder="1" applyAlignment="1">
      <alignment horizontal="center"/>
    </xf>
    <xf numFmtId="164" fontId="7" fillId="7" borderId="20" xfId="1" quotePrefix="1" applyFont="1" applyFill="1" applyBorder="1" applyAlignment="1">
      <alignment horizontal="center"/>
    </xf>
    <xf numFmtId="164" fontId="7" fillId="9" borderId="6" xfId="1" quotePrefix="1" applyFont="1" applyFill="1" applyBorder="1" applyAlignment="1">
      <alignment horizontal="center"/>
    </xf>
    <xf numFmtId="164" fontId="7" fillId="7" borderId="6" xfId="1" quotePrefix="1" applyFont="1" applyFill="1" applyBorder="1" applyAlignment="1">
      <alignment horizontal="center"/>
    </xf>
    <xf numFmtId="164" fontId="7" fillId="7" borderId="21" xfId="1" quotePrefix="1" applyFont="1" applyFill="1" applyBorder="1" applyAlignment="1" applyProtection="1">
      <alignment horizontal="center"/>
      <protection locked="0"/>
    </xf>
    <xf numFmtId="164" fontId="7" fillId="9" borderId="20" xfId="1" quotePrefix="1" applyFont="1" applyFill="1" applyBorder="1" applyAlignment="1">
      <alignment horizontal="right"/>
    </xf>
    <xf numFmtId="164" fontId="18" fillId="2" borderId="25" xfId="0" applyNumberFormat="1" applyFont="1" applyFill="1" applyBorder="1"/>
    <xf numFmtId="0" fontId="27" fillId="0" borderId="0" xfId="0" applyFont="1"/>
    <xf numFmtId="0" fontId="7" fillId="0" borderId="23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27" xfId="0" quotePrefix="1" applyFont="1" applyFill="1" applyBorder="1" applyAlignment="1">
      <alignment horizontal="center"/>
    </xf>
    <xf numFmtId="0" fontId="7" fillId="0" borderId="28" xfId="0" quotePrefix="1" applyFont="1" applyFill="1" applyBorder="1" applyAlignment="1">
      <alignment horizontal="center"/>
    </xf>
    <xf numFmtId="0" fontId="4" fillId="0" borderId="2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8" fillId="3" borderId="23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3" borderId="14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2" borderId="13" xfId="0" applyFont="1" applyFill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5" fillId="0" borderId="16" xfId="0" applyFont="1" applyFill="1" applyBorder="1" applyAlignment="1">
      <alignment horizontal="left" wrapText="1"/>
    </xf>
    <xf numFmtId="0" fontId="5" fillId="0" borderId="4" xfId="0" applyFont="1" applyFill="1" applyBorder="1" applyAlignment="1">
      <alignment horizontal="left" wrapText="1"/>
    </xf>
    <xf numFmtId="0" fontId="5" fillId="0" borderId="16" xfId="0" applyFont="1" applyFill="1" applyBorder="1" applyAlignment="1"/>
    <xf numFmtId="0" fontId="5" fillId="0" borderId="0" xfId="0" applyFont="1" applyFill="1" applyBorder="1" applyAlignment="1"/>
    <xf numFmtId="0" fontId="4" fillId="0" borderId="19" xfId="0" applyFont="1" applyFill="1" applyBorder="1" applyAlignment="1">
      <alignment horizontal="left" wrapText="1"/>
    </xf>
    <xf numFmtId="0" fontId="4" fillId="0" borderId="29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7" fillId="0" borderId="27" xfId="0" quotePrefix="1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4" fillId="0" borderId="31" xfId="0" applyFont="1" applyFill="1" applyBorder="1" applyAlignment="1">
      <alignment horizontal="left"/>
    </xf>
    <xf numFmtId="0" fontId="4" fillId="0" borderId="24" xfId="0" applyFont="1" applyFill="1" applyBorder="1" applyAlignment="1">
      <alignment horizontal="left"/>
    </xf>
    <xf numFmtId="0" fontId="18" fillId="8" borderId="31" xfId="0" applyFont="1" applyFill="1" applyBorder="1" applyAlignment="1">
      <alignment horizontal="center"/>
    </xf>
    <xf numFmtId="0" fontId="18" fillId="8" borderId="24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/>
    </xf>
    <xf numFmtId="0" fontId="4" fillId="0" borderId="31" xfId="0" applyFont="1" applyFill="1" applyBorder="1" applyAlignment="1">
      <alignment horizontal="left" wrapText="1"/>
    </xf>
    <xf numFmtId="0" fontId="4" fillId="0" borderId="24" xfId="0" applyFont="1" applyFill="1" applyBorder="1" applyAlignment="1">
      <alignment horizontal="left" wrapText="1"/>
    </xf>
    <xf numFmtId="0" fontId="18" fillId="3" borderId="31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0" fontId="18" fillId="4" borderId="31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18" fillId="2" borderId="24" xfId="0" applyFont="1" applyFill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4" fillId="0" borderId="31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7" fillId="0" borderId="11" xfId="0" quotePrefix="1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58" xfId="0" applyFont="1" applyBorder="1" applyAlignment="1">
      <alignment horizontal="center"/>
    </xf>
    <xf numFmtId="0" fontId="5" fillId="0" borderId="3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0" fontId="0" fillId="0" borderId="28" xfId="0" applyBorder="1" applyAlignment="1"/>
    <xf numFmtId="0" fontId="2" fillId="0" borderId="23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6" fillId="0" borderId="35" xfId="0" applyFont="1" applyFill="1" applyBorder="1" applyAlignment="1" applyProtection="1">
      <alignment horizontal="left"/>
      <protection locked="0"/>
    </xf>
    <xf numFmtId="0" fontId="6" fillId="0" borderId="6" xfId="0" applyFont="1" applyFill="1" applyBorder="1" applyAlignment="1" applyProtection="1">
      <alignment horizontal="left"/>
      <protection locked="0"/>
    </xf>
    <xf numFmtId="0" fontId="6" fillId="0" borderId="49" xfId="0" applyFont="1" applyFill="1" applyBorder="1" applyAlignment="1" applyProtection="1">
      <alignment horizontal="left"/>
      <protection locked="0"/>
    </xf>
    <xf numFmtId="0" fontId="6" fillId="0" borderId="65" xfId="0" applyFont="1" applyFill="1" applyBorder="1" applyAlignment="1" applyProtection="1">
      <alignment horizontal="left"/>
      <protection locked="0"/>
    </xf>
    <xf numFmtId="0" fontId="6" fillId="0" borderId="31" xfId="0" applyFont="1" applyFill="1" applyBorder="1" applyAlignment="1" applyProtection="1">
      <alignment horizontal="left"/>
      <protection locked="0"/>
    </xf>
    <xf numFmtId="0" fontId="6" fillId="0" borderId="24" xfId="0" applyFont="1" applyFill="1" applyBorder="1" applyAlignment="1" applyProtection="1">
      <alignment horizontal="left"/>
      <protection locked="0"/>
    </xf>
    <xf numFmtId="0" fontId="2" fillId="0" borderId="2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0" fontId="8" fillId="0" borderId="24" xfId="0" applyFont="1" applyFill="1" applyBorder="1" applyAlignment="1" applyProtection="1">
      <alignment horizontal="center" vertical="center"/>
      <protection locked="0"/>
    </xf>
    <xf numFmtId="0" fontId="6" fillId="0" borderId="47" xfId="0" applyFont="1" applyFill="1" applyBorder="1" applyAlignment="1" applyProtection="1">
      <alignment horizontal="left"/>
      <protection locked="0"/>
    </xf>
    <xf numFmtId="0" fontId="6" fillId="0" borderId="20" xfId="0" applyFont="1" applyFill="1" applyBorder="1" applyAlignment="1" applyProtection="1">
      <alignment horizontal="left"/>
      <protection locked="0"/>
    </xf>
    <xf numFmtId="0" fontId="8" fillId="0" borderId="3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25" fillId="0" borderId="6" xfId="0" applyFont="1" applyBorder="1" applyAlignment="1" applyProtection="1">
      <alignment horizontal="left"/>
      <protection locked="0"/>
    </xf>
    <xf numFmtId="0" fontId="15" fillId="0" borderId="23" xfId="0" applyFont="1" applyBorder="1" applyAlignment="1" applyProtection="1">
      <alignment wrapText="1"/>
      <protection locked="0"/>
    </xf>
    <xf numFmtId="0" fontId="15" fillId="0" borderId="13" xfId="0" applyFont="1" applyBorder="1" applyAlignment="1" applyProtection="1">
      <alignment wrapText="1"/>
      <protection locked="0"/>
    </xf>
    <xf numFmtId="0" fontId="6" fillId="2" borderId="50" xfId="0" applyFont="1" applyFill="1" applyBorder="1" applyAlignment="1">
      <alignment horizontal="left"/>
    </xf>
    <xf numFmtId="0" fontId="6" fillId="2" borderId="71" xfId="0" applyFont="1" applyFill="1" applyBorder="1" applyAlignment="1">
      <alignment horizontal="left"/>
    </xf>
    <xf numFmtId="0" fontId="8" fillId="0" borderId="53" xfId="0" applyFont="1" applyFill="1" applyBorder="1" applyAlignment="1" applyProtection="1">
      <alignment horizontal="left"/>
      <protection locked="0"/>
    </xf>
    <xf numFmtId="0" fontId="8" fillId="0" borderId="62" xfId="0" applyFont="1" applyFill="1" applyBorder="1" applyAlignment="1" applyProtection="1">
      <alignment horizontal="left"/>
      <protection locked="0"/>
    </xf>
    <xf numFmtId="0" fontId="17" fillId="2" borderId="23" xfId="0" applyFont="1" applyFill="1" applyBorder="1" applyAlignment="1">
      <alignment horizontal="center"/>
    </xf>
    <xf numFmtId="0" fontId="17" fillId="2" borderId="13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left" wrapText="1"/>
    </xf>
    <xf numFmtId="0" fontId="25" fillId="0" borderId="20" xfId="0" applyFont="1" applyBorder="1" applyAlignment="1">
      <alignment horizontal="left" wrapText="1"/>
    </xf>
    <xf numFmtId="0" fontId="6" fillId="0" borderId="16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7" fillId="0" borderId="23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6" fillId="0" borderId="36" xfId="0" applyFont="1" applyFill="1" applyBorder="1" applyAlignment="1">
      <alignment horizontal="left" wrapText="1"/>
    </xf>
    <xf numFmtId="0" fontId="25" fillId="0" borderId="27" xfId="0" applyFont="1" applyBorder="1" applyAlignment="1">
      <alignment horizontal="left" wrapText="1"/>
    </xf>
    <xf numFmtId="0" fontId="7" fillId="0" borderId="31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11" fillId="5" borderId="24" xfId="0" applyNumberFormat="1" applyFont="1" applyFill="1" applyBorder="1" applyAlignment="1">
      <alignment horizontal="center"/>
    </xf>
    <xf numFmtId="0" fontId="7" fillId="6" borderId="24" xfId="0" applyNumberFormat="1" applyFont="1" applyFill="1" applyBorder="1" applyAlignment="1">
      <alignment horizontal="center"/>
    </xf>
    <xf numFmtId="0" fontId="7" fillId="6" borderId="25" xfId="0" applyNumberFormat="1" applyFont="1" applyFill="1" applyBorder="1" applyAlignment="1">
      <alignment horizontal="center"/>
    </xf>
    <xf numFmtId="0" fontId="11" fillId="10" borderId="31" xfId="2" applyFont="1" applyFill="1" applyBorder="1" applyAlignment="1" applyProtection="1">
      <alignment horizontal="center" vertical="center"/>
    </xf>
    <xf numFmtId="0" fontId="11" fillId="10" borderId="24" xfId="2" applyFont="1" applyFill="1" applyBorder="1" applyAlignment="1" applyProtection="1">
      <alignment horizontal="center" vertical="center"/>
    </xf>
    <xf numFmtId="0" fontId="11" fillId="10" borderId="25" xfId="2" applyFont="1" applyFill="1" applyBorder="1" applyAlignment="1" applyProtection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11" fillId="6" borderId="24" xfId="0" applyNumberFormat="1" applyFont="1" applyFill="1" applyBorder="1" applyAlignment="1">
      <alignment horizontal="center"/>
    </xf>
    <xf numFmtId="0" fontId="11" fillId="6" borderId="25" xfId="0" applyNumberFormat="1" applyFont="1" applyFill="1" applyBorder="1" applyAlignment="1">
      <alignment horizontal="center"/>
    </xf>
    <xf numFmtId="0" fontId="15" fillId="0" borderId="31" xfId="0" applyFont="1" applyBorder="1" applyAlignment="1">
      <alignment horizontal="center" wrapText="1"/>
    </xf>
    <xf numFmtId="0" fontId="15" fillId="0" borderId="25" xfId="0" applyFont="1" applyBorder="1" applyAlignment="1">
      <alignment horizontal="center" wrapText="1"/>
    </xf>
    <xf numFmtId="0" fontId="15" fillId="0" borderId="23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48" xfId="0" applyFont="1" applyBorder="1" applyAlignment="1">
      <alignment horizontal="center" wrapText="1"/>
    </xf>
    <xf numFmtId="0" fontId="15" fillId="0" borderId="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9" fillId="2" borderId="23" xfId="0" applyFont="1" applyFill="1" applyBorder="1" applyAlignment="1">
      <alignment horizontal="center" wrapText="1"/>
    </xf>
    <xf numFmtId="0" fontId="19" fillId="2" borderId="13" xfId="0" applyFont="1" applyFill="1" applyBorder="1" applyAlignment="1">
      <alignment horizontal="center" wrapText="1"/>
    </xf>
    <xf numFmtId="0" fontId="19" fillId="2" borderId="15" xfId="0" applyFont="1" applyFill="1" applyBorder="1" applyAlignment="1">
      <alignment horizontal="center" wrapText="1"/>
    </xf>
    <xf numFmtId="0" fontId="19" fillId="2" borderId="29" xfId="0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snas\dip02\bilancio\CONSUNTIVI\Consuntivo_2013\Relazione%20Collegio%20Revisori\Tabrend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ai A"/>
      <sheetName val="Quadro gen riass"/>
      <sheetName val="Saldo netto"/>
      <sheetName val="Equilibrio corr e cap 2013-4-5"/>
      <sheetName val="Destinazione saldo"/>
      <sheetName val="equilibrio eff"/>
      <sheetName val="equil staordinaria"/>
      <sheetName val="avanzo"/>
      <sheetName val="Inserimento dati"/>
      <sheetName val="Saldo cassa"/>
      <sheetName val="Ris Gest comp"/>
      <sheetName val="Equilibrio corr e cap"/>
      <sheetName val="Entrate dest spec"/>
      <sheetName val="Risultato Amministrazione"/>
      <sheetName val="Conciliazione ris"/>
      <sheetName val="Trend storico comp"/>
      <sheetName val="patto stabilità consuntivo"/>
      <sheetName val="Entrate Tributarie"/>
      <sheetName val="recupero evasione"/>
      <sheetName val="TARSU + Oneri Urb"/>
      <sheetName val="Trasferimenti + Extratrib."/>
      <sheetName val="Servizi cons"/>
      <sheetName val="servizi prev"/>
      <sheetName val="codice della strada"/>
      <sheetName val="proventi beni ente"/>
      <sheetName val="spese x intervento"/>
      <sheetName val="Spese per il personale"/>
      <sheetName val="Componenti spesa personale"/>
      <sheetName val="Spese in conto capitale"/>
      <sheetName val="SERVIZI CONTO TERZI "/>
      <sheetName val="Capacità indebitamento"/>
      <sheetName val="Indebitamento"/>
      <sheetName val="Destinazione finanziamenti"/>
      <sheetName val="Derivati"/>
      <sheetName val="Derivati (rev)"/>
      <sheetName val="leasing"/>
      <sheetName val="Residui"/>
      <sheetName val="Anzianità residui"/>
      <sheetName val="Debiti FB"/>
      <sheetName val="ORGANISMI PARTECIPATI"/>
      <sheetName val="Organismi controllati"/>
      <sheetName val="Confronto prev cons"/>
      <sheetName val="patto stabilità prev"/>
      <sheetName val="PROSPETTO DI CONCILIAZIONE"/>
      <sheetName val="CONTO ECONOMICO"/>
      <sheetName val="proventi e oneri extra"/>
      <sheetName val="CONTO DEL PATRIMONIO"/>
      <sheetName val="Variaz Immob mat"/>
      <sheetName val="Valutazione partecipate"/>
      <sheetName val="saldo IVA"/>
      <sheetName val="Riduzioni spesa"/>
      <sheetName val="pluriennale gen"/>
      <sheetName val="pluriennale spesa"/>
      <sheetName val="copertura inve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4"/>
  <sheetViews>
    <sheetView topLeftCell="C1" zoomScale="115" zoomScaleNormal="115" workbookViewId="0">
      <selection activeCell="H17" sqref="H17:I17"/>
    </sheetView>
  </sheetViews>
  <sheetFormatPr defaultRowHeight="15"/>
  <cols>
    <col min="1" max="1" width="3" hidden="1" customWidth="1"/>
    <col min="2" max="2" width="4.140625" hidden="1" customWidth="1"/>
    <col min="4" max="4" width="52.42578125" customWidth="1"/>
    <col min="5" max="8" width="17.5703125" bestFit="1" customWidth="1"/>
    <col min="9" max="9" width="17.7109375" bestFit="1" customWidth="1"/>
    <col min="10" max="10" width="18.7109375" customWidth="1"/>
    <col min="12" max="12" width="15" bestFit="1" customWidth="1"/>
  </cols>
  <sheetData>
    <row r="1" spans="1:12" ht="19.5" thickBot="1">
      <c r="A1" t="s">
        <v>210</v>
      </c>
      <c r="B1" t="s">
        <v>211</v>
      </c>
      <c r="C1" s="365" t="s">
        <v>49</v>
      </c>
      <c r="D1" s="366"/>
      <c r="E1" s="366"/>
      <c r="F1" s="366"/>
      <c r="G1" s="366"/>
      <c r="H1" s="366"/>
      <c r="I1" s="366"/>
    </row>
    <row r="2" spans="1:12" ht="15.75" thickBot="1">
      <c r="C2" s="336" t="s">
        <v>0</v>
      </c>
      <c r="D2" s="337"/>
      <c r="E2" s="337"/>
      <c r="F2" s="337"/>
      <c r="G2" s="337"/>
      <c r="H2" s="337"/>
      <c r="I2" s="338"/>
    </row>
    <row r="3" spans="1:12">
      <c r="C3" s="13"/>
      <c r="D3" s="5"/>
      <c r="E3" s="351" t="s">
        <v>10</v>
      </c>
      <c r="F3" s="351"/>
      <c r="G3" s="351"/>
      <c r="H3" s="352" t="s">
        <v>11</v>
      </c>
      <c r="I3" s="353"/>
    </row>
    <row r="4" spans="1:12">
      <c r="C4" s="13"/>
      <c r="D4" s="5"/>
      <c r="E4" s="7">
        <v>2011</v>
      </c>
      <c r="F4" s="7">
        <v>2012</v>
      </c>
      <c r="G4" s="7">
        <v>2013</v>
      </c>
      <c r="H4" s="7">
        <v>2014</v>
      </c>
      <c r="I4" s="73">
        <v>2015</v>
      </c>
    </row>
    <row r="5" spans="1:12" ht="15.75" thickBot="1">
      <c r="C5" s="14"/>
      <c r="D5" s="15"/>
      <c r="E5" s="339" t="s">
        <v>13</v>
      </c>
      <c r="F5" s="339"/>
      <c r="G5" s="339"/>
      <c r="H5" s="339" t="s">
        <v>14</v>
      </c>
      <c r="I5" s="340"/>
      <c r="J5" s="9" t="s">
        <v>12</v>
      </c>
    </row>
    <row r="6" spans="1:12" ht="15.75" thickBot="1">
      <c r="A6" s="125" t="s">
        <v>217</v>
      </c>
      <c r="B6" s="175" t="s">
        <v>219</v>
      </c>
      <c r="C6" s="347" t="s">
        <v>222</v>
      </c>
      <c r="D6" s="348"/>
      <c r="E6" s="167">
        <v>382642900</v>
      </c>
      <c r="F6" s="167">
        <v>377669545.10000002</v>
      </c>
      <c r="G6" s="312">
        <v>0</v>
      </c>
      <c r="H6" s="312">
        <v>0</v>
      </c>
      <c r="I6" s="312">
        <v>0</v>
      </c>
      <c r="J6" s="196"/>
    </row>
    <row r="7" spans="1:12" ht="15.75" thickBot="1">
      <c r="A7" s="125" t="s">
        <v>217</v>
      </c>
      <c r="B7" s="175" t="s">
        <v>236</v>
      </c>
      <c r="C7" s="10" t="s">
        <v>23</v>
      </c>
      <c r="D7" s="3" t="s">
        <v>2</v>
      </c>
      <c r="E7" s="168">
        <v>119197527</v>
      </c>
      <c r="F7" s="168">
        <v>118496922.55</v>
      </c>
      <c r="G7" s="324">
        <v>0</v>
      </c>
      <c r="H7" s="324">
        <v>0</v>
      </c>
      <c r="I7" s="324">
        <v>0</v>
      </c>
      <c r="J7" s="197"/>
    </row>
    <row r="8" spans="1:12" ht="15.75" thickBot="1">
      <c r="A8" s="125" t="s">
        <v>217</v>
      </c>
      <c r="B8" s="175" t="s">
        <v>237</v>
      </c>
      <c r="C8" s="10" t="s">
        <v>23</v>
      </c>
      <c r="D8" s="3" t="s">
        <v>3</v>
      </c>
      <c r="E8" s="168">
        <v>190266426</v>
      </c>
      <c r="F8" s="168">
        <v>216100000</v>
      </c>
      <c r="G8" s="324">
        <v>0</v>
      </c>
      <c r="H8" s="324">
        <v>0</v>
      </c>
      <c r="I8" s="324">
        <v>0</v>
      </c>
      <c r="J8" s="197"/>
    </row>
    <row r="9" spans="1:12" ht="15.75" thickBot="1">
      <c r="A9" s="125" t="s">
        <v>217</v>
      </c>
      <c r="B9" s="175" t="s">
        <v>238</v>
      </c>
      <c r="C9" s="10" t="s">
        <v>23</v>
      </c>
      <c r="D9" s="4" t="s">
        <v>4</v>
      </c>
      <c r="E9" s="168">
        <v>25373000</v>
      </c>
      <c r="F9" s="168">
        <v>36709327.899999999</v>
      </c>
      <c r="G9" s="324">
        <v>0</v>
      </c>
      <c r="H9" s="324">
        <v>0</v>
      </c>
      <c r="I9" s="324">
        <v>0</v>
      </c>
      <c r="J9" s="197"/>
    </row>
    <row r="10" spans="1:12">
      <c r="A10" s="125" t="s">
        <v>217</v>
      </c>
      <c r="B10" s="175" t="s">
        <v>239</v>
      </c>
      <c r="C10" s="10" t="s">
        <v>23</v>
      </c>
      <c r="D10" s="3" t="s">
        <v>5</v>
      </c>
      <c r="E10" s="168">
        <v>0</v>
      </c>
      <c r="F10" s="168">
        <v>2701895.33</v>
      </c>
      <c r="G10" s="324">
        <v>0</v>
      </c>
      <c r="H10" s="324">
        <v>0</v>
      </c>
      <c r="I10" s="324">
        <v>0</v>
      </c>
    </row>
    <row r="11" spans="1:12">
      <c r="A11" s="125" t="s">
        <v>217</v>
      </c>
      <c r="B11" s="175" t="s">
        <v>240</v>
      </c>
      <c r="C11" s="349" t="s">
        <v>223</v>
      </c>
      <c r="D11" s="350"/>
      <c r="E11" s="169">
        <v>2164774</v>
      </c>
      <c r="F11" s="169">
        <v>2566843.08</v>
      </c>
      <c r="G11" s="324">
        <v>0</v>
      </c>
      <c r="H11" s="324">
        <v>0</v>
      </c>
      <c r="I11" s="324">
        <v>0</v>
      </c>
      <c r="L11" s="1"/>
    </row>
    <row r="12" spans="1:12">
      <c r="A12" s="125" t="s">
        <v>217</v>
      </c>
      <c r="B12" s="175" t="s">
        <v>241</v>
      </c>
      <c r="C12" s="10" t="s">
        <v>23</v>
      </c>
      <c r="D12" s="3" t="s">
        <v>6</v>
      </c>
      <c r="E12" s="168">
        <v>0</v>
      </c>
      <c r="F12" s="170">
        <v>0</v>
      </c>
      <c r="G12" s="324">
        <v>0</v>
      </c>
      <c r="H12" s="324">
        <v>0</v>
      </c>
      <c r="I12" s="324">
        <v>0</v>
      </c>
    </row>
    <row r="13" spans="1:12" ht="15" customHeight="1">
      <c r="A13" s="125" t="s">
        <v>217</v>
      </c>
      <c r="B13" s="175" t="s">
        <v>242</v>
      </c>
      <c r="C13" s="10" t="s">
        <v>23</v>
      </c>
      <c r="D13" s="3" t="s">
        <v>7</v>
      </c>
      <c r="E13" s="168">
        <v>2164774</v>
      </c>
      <c r="F13" s="168">
        <v>2566843.08</v>
      </c>
      <c r="G13" s="324">
        <v>0</v>
      </c>
      <c r="H13" s="324">
        <v>0</v>
      </c>
      <c r="I13" s="324">
        <v>0</v>
      </c>
    </row>
    <row r="14" spans="1:12">
      <c r="A14" s="125" t="s">
        <v>217</v>
      </c>
      <c r="B14" s="175" t="s">
        <v>243</v>
      </c>
      <c r="C14" s="345" t="s">
        <v>224</v>
      </c>
      <c r="D14" s="346"/>
      <c r="E14" s="169">
        <v>0</v>
      </c>
      <c r="F14" s="169">
        <v>0</v>
      </c>
      <c r="G14" s="324">
        <v>0</v>
      </c>
      <c r="H14" s="324">
        <v>0</v>
      </c>
      <c r="I14" s="324">
        <v>0</v>
      </c>
    </row>
    <row r="15" spans="1:12">
      <c r="A15" s="125" t="s">
        <v>217</v>
      </c>
      <c r="B15" s="175" t="s">
        <v>244</v>
      </c>
      <c r="C15" s="10" t="s">
        <v>23</v>
      </c>
      <c r="D15" s="6" t="s">
        <v>8</v>
      </c>
      <c r="E15" s="168">
        <v>0</v>
      </c>
      <c r="F15" s="168">
        <v>0</v>
      </c>
      <c r="G15" s="324">
        <v>0</v>
      </c>
      <c r="H15" s="324">
        <v>0</v>
      </c>
      <c r="I15" s="324">
        <v>0</v>
      </c>
    </row>
    <row r="16" spans="1:12" ht="15.75" thickBot="1">
      <c r="A16" s="125" t="s">
        <v>217</v>
      </c>
      <c r="B16" s="175" t="s">
        <v>245</v>
      </c>
      <c r="C16" s="10" t="s">
        <v>23</v>
      </c>
      <c r="D16" s="6" t="s">
        <v>9</v>
      </c>
      <c r="E16" s="171">
        <v>0</v>
      </c>
      <c r="F16" s="171">
        <v>0</v>
      </c>
      <c r="G16" s="325">
        <v>0</v>
      </c>
      <c r="H16" s="325">
        <v>0</v>
      </c>
      <c r="I16" s="325">
        <v>0</v>
      </c>
      <c r="L16" s="1"/>
    </row>
    <row r="17" spans="1:9" ht="15.75" thickBot="1">
      <c r="A17" s="125" t="s">
        <v>217</v>
      </c>
      <c r="B17" s="175" t="s">
        <v>246</v>
      </c>
      <c r="C17" s="341" t="s">
        <v>24</v>
      </c>
      <c r="D17" s="342"/>
      <c r="E17" s="172">
        <v>384807674</v>
      </c>
      <c r="F17" s="172">
        <v>380236388.18000001</v>
      </c>
      <c r="G17" s="172">
        <f>G6+G11+G14</f>
        <v>0</v>
      </c>
      <c r="H17" s="172">
        <f t="shared" ref="H17:I17" si="0">H6+H11+H14</f>
        <v>0</v>
      </c>
      <c r="I17" s="172">
        <f t="shared" si="0"/>
        <v>0</v>
      </c>
    </row>
    <row r="18" spans="1:9" ht="15.75" thickBot="1">
      <c r="A18" s="125" t="s">
        <v>217</v>
      </c>
      <c r="B18" s="175"/>
      <c r="C18" s="336" t="s">
        <v>15</v>
      </c>
      <c r="D18" s="337"/>
      <c r="E18" s="337"/>
      <c r="F18" s="337"/>
      <c r="G18" s="337"/>
      <c r="H18" s="337"/>
      <c r="I18" s="338"/>
    </row>
    <row r="19" spans="1:9">
      <c r="A19" s="125" t="s">
        <v>217</v>
      </c>
      <c r="B19" s="175" t="s">
        <v>247</v>
      </c>
      <c r="C19" s="347" t="s">
        <v>16</v>
      </c>
      <c r="D19" s="348"/>
      <c r="E19" s="198">
        <v>1777836</v>
      </c>
      <c r="F19" s="198">
        <v>17649167.02</v>
      </c>
      <c r="G19" s="194" t="s">
        <v>213</v>
      </c>
      <c r="H19" s="194" t="s">
        <v>213</v>
      </c>
      <c r="I19" s="187" t="s">
        <v>214</v>
      </c>
    </row>
    <row r="20" spans="1:9">
      <c r="A20" s="125" t="s">
        <v>217</v>
      </c>
      <c r="B20" s="175" t="s">
        <v>248</v>
      </c>
      <c r="C20" s="345" t="s">
        <v>17</v>
      </c>
      <c r="D20" s="346"/>
      <c r="E20" s="168">
        <v>53445372</v>
      </c>
      <c r="F20" s="168">
        <v>73312642.989999995</v>
      </c>
      <c r="G20" s="188" t="s">
        <v>213</v>
      </c>
      <c r="H20" s="188" t="s">
        <v>213</v>
      </c>
      <c r="I20" s="191" t="s">
        <v>1</v>
      </c>
    </row>
    <row r="21" spans="1:9">
      <c r="A21" s="125" t="s">
        <v>217</v>
      </c>
      <c r="B21" s="175" t="s">
        <v>249</v>
      </c>
      <c r="C21" s="345" t="s">
        <v>18</v>
      </c>
      <c r="D21" s="346"/>
      <c r="E21" s="170">
        <v>255077</v>
      </c>
      <c r="F21" s="170">
        <v>201093.42</v>
      </c>
      <c r="G21" s="188" t="s">
        <v>213</v>
      </c>
      <c r="H21" s="190" t="s">
        <v>1</v>
      </c>
      <c r="I21" s="189" t="s">
        <v>213</v>
      </c>
    </row>
    <row r="22" spans="1:9">
      <c r="A22" s="125" t="s">
        <v>217</v>
      </c>
      <c r="B22" s="175" t="s">
        <v>250</v>
      </c>
      <c r="C22" s="345" t="s">
        <v>19</v>
      </c>
      <c r="D22" s="346"/>
      <c r="E22" s="168">
        <v>1475207</v>
      </c>
      <c r="F22" s="168">
        <v>705170.42</v>
      </c>
      <c r="G22" s="190" t="s">
        <v>1</v>
      </c>
      <c r="H22" s="190" t="s">
        <v>1</v>
      </c>
      <c r="I22" s="191" t="s">
        <v>1</v>
      </c>
    </row>
    <row r="23" spans="1:9" ht="15.75" thickBot="1">
      <c r="A23" s="125" t="s">
        <v>217</v>
      </c>
      <c r="B23" s="175" t="s">
        <v>251</v>
      </c>
      <c r="C23" s="345" t="s">
        <v>20</v>
      </c>
      <c r="D23" s="346"/>
      <c r="E23" s="171">
        <v>3862271</v>
      </c>
      <c r="F23" s="171">
        <v>1940568.94</v>
      </c>
      <c r="G23" s="195" t="s">
        <v>1</v>
      </c>
      <c r="H23" s="195" t="s">
        <v>1</v>
      </c>
      <c r="I23" s="193" t="s">
        <v>1</v>
      </c>
    </row>
    <row r="24" spans="1:9" ht="15.75" thickBot="1">
      <c r="A24" s="125" t="s">
        <v>217</v>
      </c>
      <c r="B24" s="175" t="s">
        <v>252</v>
      </c>
      <c r="C24" s="358" t="s">
        <v>21</v>
      </c>
      <c r="D24" s="359"/>
      <c r="E24" s="172">
        <v>60815763</v>
      </c>
      <c r="F24" s="172">
        <v>93808642.790000007</v>
      </c>
      <c r="G24" s="172">
        <f t="shared" ref="G24:I24" si="1">SUM(G19:G23)</f>
        <v>0</v>
      </c>
      <c r="H24" s="172">
        <f t="shared" si="1"/>
        <v>0</v>
      </c>
      <c r="I24" s="173">
        <f t="shared" si="1"/>
        <v>0</v>
      </c>
    </row>
    <row r="25" spans="1:9" ht="15.75" thickBot="1">
      <c r="A25" s="125" t="s">
        <v>217</v>
      </c>
      <c r="B25" s="175"/>
      <c r="C25" s="336" t="s">
        <v>22</v>
      </c>
      <c r="D25" s="337"/>
      <c r="E25" s="337"/>
      <c r="F25" s="337"/>
      <c r="G25" s="337"/>
      <c r="H25" s="337"/>
      <c r="I25" s="338"/>
    </row>
    <row r="26" spans="1:9">
      <c r="A26" s="125" t="s">
        <v>217</v>
      </c>
      <c r="B26" s="175" t="s">
        <v>253</v>
      </c>
      <c r="C26" s="343" t="s">
        <v>25</v>
      </c>
      <c r="D26" s="344"/>
      <c r="E26" s="199">
        <v>6200572</v>
      </c>
      <c r="F26" s="198">
        <v>6104296.7400000002</v>
      </c>
      <c r="G26" s="186"/>
      <c r="H26" s="186"/>
      <c r="I26" s="187"/>
    </row>
    <row r="27" spans="1:9">
      <c r="A27" s="125" t="s">
        <v>217</v>
      </c>
      <c r="B27" s="175" t="s">
        <v>254</v>
      </c>
      <c r="C27" s="10" t="s">
        <v>26</v>
      </c>
      <c r="D27" s="11"/>
      <c r="E27" s="168">
        <v>14377295</v>
      </c>
      <c r="F27" s="170">
        <v>11813530.550000001</v>
      </c>
      <c r="G27" s="188" t="s">
        <v>213</v>
      </c>
      <c r="H27" s="188" t="s">
        <v>213</v>
      </c>
      <c r="I27" s="189" t="s">
        <v>213</v>
      </c>
    </row>
    <row r="28" spans="1:9">
      <c r="A28" s="125" t="s">
        <v>217</v>
      </c>
      <c r="B28" s="175" t="s">
        <v>255</v>
      </c>
      <c r="C28" s="354" t="s">
        <v>27</v>
      </c>
      <c r="D28" s="355"/>
      <c r="E28" s="168">
        <v>2478059</v>
      </c>
      <c r="F28" s="168">
        <v>2800865.83</v>
      </c>
      <c r="G28" s="190" t="s">
        <v>1</v>
      </c>
      <c r="H28" s="190" t="s">
        <v>1</v>
      </c>
      <c r="I28" s="189" t="s">
        <v>213</v>
      </c>
    </row>
    <row r="29" spans="1:9">
      <c r="A29" s="125" t="s">
        <v>217</v>
      </c>
      <c r="B29" s="175" t="s">
        <v>256</v>
      </c>
      <c r="C29" s="345" t="s">
        <v>28</v>
      </c>
      <c r="D29" s="346"/>
      <c r="E29" s="200">
        <v>0</v>
      </c>
      <c r="F29" s="200">
        <v>0</v>
      </c>
      <c r="G29" s="190" t="s">
        <v>1</v>
      </c>
      <c r="H29" s="190" t="s">
        <v>1</v>
      </c>
      <c r="I29" s="191"/>
    </row>
    <row r="30" spans="1:9" ht="15.75" thickBot="1">
      <c r="A30" s="125" t="s">
        <v>217</v>
      </c>
      <c r="B30" s="175" t="s">
        <v>257</v>
      </c>
      <c r="C30" s="354" t="s">
        <v>29</v>
      </c>
      <c r="D30" s="355"/>
      <c r="E30" s="201">
        <v>3149926</v>
      </c>
      <c r="F30" s="201">
        <v>3934488</v>
      </c>
      <c r="G30" s="192" t="s">
        <v>1</v>
      </c>
      <c r="H30" s="192" t="s">
        <v>1</v>
      </c>
      <c r="I30" s="193"/>
    </row>
    <row r="31" spans="1:9" ht="15.75" thickBot="1">
      <c r="A31" s="125" t="s">
        <v>217</v>
      </c>
      <c r="B31" s="175" t="s">
        <v>258</v>
      </c>
      <c r="C31" s="349" t="s">
        <v>30</v>
      </c>
      <c r="D31" s="350"/>
      <c r="E31" s="202">
        <v>26205852</v>
      </c>
      <c r="F31" s="202">
        <v>24653181.120000001</v>
      </c>
      <c r="G31" s="202">
        <f t="shared" ref="G31:H31" si="2">SUM(G26:G30)</f>
        <v>0</v>
      </c>
      <c r="H31" s="202">
        <f t="shared" si="2"/>
        <v>0</v>
      </c>
      <c r="I31" s="204">
        <f>SUM(I26:I30)</f>
        <v>0</v>
      </c>
    </row>
    <row r="32" spans="1:9" ht="15.75" thickBot="1">
      <c r="A32" s="125" t="s">
        <v>217</v>
      </c>
      <c r="B32" s="175"/>
      <c r="C32" s="356" t="s">
        <v>31</v>
      </c>
      <c r="D32" s="357"/>
      <c r="E32" s="203">
        <f>SUM(E17+E24+E31)</f>
        <v>471829289</v>
      </c>
      <c r="F32" s="203">
        <f t="shared" ref="F32:I32" si="3">SUM(F17+F24+F31)</f>
        <v>498698212.09000003</v>
      </c>
      <c r="G32" s="203">
        <f t="shared" si="3"/>
        <v>0</v>
      </c>
      <c r="H32" s="203">
        <f t="shared" si="3"/>
        <v>0</v>
      </c>
      <c r="I32" s="203">
        <f t="shared" si="3"/>
        <v>0</v>
      </c>
    </row>
    <row r="33" spans="1:9" ht="15.75" thickBot="1">
      <c r="A33" s="125" t="s">
        <v>217</v>
      </c>
      <c r="B33" s="175"/>
      <c r="C33" s="336" t="s">
        <v>32</v>
      </c>
      <c r="D33" s="337"/>
      <c r="E33" s="337"/>
      <c r="F33" s="337"/>
      <c r="G33" s="337"/>
      <c r="H33" s="337"/>
      <c r="I33" s="338"/>
    </row>
    <row r="34" spans="1:9">
      <c r="A34" s="125" t="s">
        <v>217</v>
      </c>
      <c r="B34" s="175" t="s">
        <v>259</v>
      </c>
      <c r="C34" s="369" t="s">
        <v>33</v>
      </c>
      <c r="D34" s="370"/>
      <c r="E34" s="198">
        <v>0</v>
      </c>
      <c r="F34" s="198">
        <v>71173.58</v>
      </c>
      <c r="G34" s="184" t="s">
        <v>1</v>
      </c>
      <c r="H34" s="184" t="s">
        <v>1</v>
      </c>
      <c r="I34" s="185" t="s">
        <v>1</v>
      </c>
    </row>
    <row r="35" spans="1:9">
      <c r="A35" s="125" t="s">
        <v>217</v>
      </c>
      <c r="B35" s="175" t="s">
        <v>260</v>
      </c>
      <c r="C35" s="369" t="s">
        <v>34</v>
      </c>
      <c r="D35" s="370"/>
      <c r="E35" s="168">
        <v>5020000</v>
      </c>
      <c r="F35" s="168">
        <v>3578621.77</v>
      </c>
      <c r="G35" s="180" t="s">
        <v>1</v>
      </c>
      <c r="H35" s="180" t="s">
        <v>1</v>
      </c>
      <c r="I35" s="179" t="s">
        <v>1</v>
      </c>
    </row>
    <row r="36" spans="1:9" ht="15" customHeight="1">
      <c r="A36" s="125" t="s">
        <v>217</v>
      </c>
      <c r="B36" s="175" t="s">
        <v>261</v>
      </c>
      <c r="C36" s="369" t="s">
        <v>35</v>
      </c>
      <c r="D36" s="370"/>
      <c r="E36" s="168">
        <v>13053073</v>
      </c>
      <c r="F36" s="168">
        <v>5341248.22</v>
      </c>
      <c r="G36" s="180"/>
      <c r="H36" s="178" t="s">
        <v>213</v>
      </c>
      <c r="I36" s="179" t="s">
        <v>1</v>
      </c>
    </row>
    <row r="37" spans="1:9">
      <c r="A37" s="125" t="s">
        <v>217</v>
      </c>
      <c r="B37" s="175" t="s">
        <v>262</v>
      </c>
      <c r="C37" s="369" t="s">
        <v>36</v>
      </c>
      <c r="D37" s="370"/>
      <c r="E37" s="200">
        <v>167796</v>
      </c>
      <c r="F37" s="200">
        <v>0</v>
      </c>
      <c r="G37" s="180" t="s">
        <v>1</v>
      </c>
      <c r="H37" s="178" t="s">
        <v>213</v>
      </c>
      <c r="I37" s="181" t="s">
        <v>213</v>
      </c>
    </row>
    <row r="38" spans="1:9" ht="15" customHeight="1">
      <c r="A38" s="125" t="s">
        <v>217</v>
      </c>
      <c r="B38" s="175" t="s">
        <v>263</v>
      </c>
      <c r="C38" s="369" t="s">
        <v>37</v>
      </c>
      <c r="D38" s="370"/>
      <c r="E38" s="168">
        <v>0</v>
      </c>
      <c r="F38" s="168">
        <v>0</v>
      </c>
      <c r="G38" s="178" t="s">
        <v>213</v>
      </c>
      <c r="H38" s="180" t="s">
        <v>1</v>
      </c>
      <c r="I38" s="179" t="s">
        <v>1</v>
      </c>
    </row>
    <row r="39" spans="1:9" ht="15" customHeight="1" thickBot="1">
      <c r="A39" s="125" t="s">
        <v>217</v>
      </c>
      <c r="B39" s="175" t="s">
        <v>264</v>
      </c>
      <c r="C39" s="369" t="s">
        <v>38</v>
      </c>
      <c r="D39" s="370"/>
      <c r="E39" s="205">
        <v>1006321</v>
      </c>
      <c r="F39" s="205">
        <v>0</v>
      </c>
      <c r="G39" s="182" t="s">
        <v>1</v>
      </c>
      <c r="H39" s="182" t="s">
        <v>1</v>
      </c>
      <c r="I39" s="183" t="s">
        <v>1</v>
      </c>
    </row>
    <row r="40" spans="1:9" ht="29.45" customHeight="1" thickBot="1">
      <c r="A40" s="125" t="s">
        <v>217</v>
      </c>
      <c r="B40" s="175" t="s">
        <v>265</v>
      </c>
      <c r="C40" s="371" t="s">
        <v>39</v>
      </c>
      <c r="D40" s="372"/>
      <c r="E40" s="202">
        <v>19247190</v>
      </c>
      <c r="F40" s="202">
        <v>8991043.5700000003</v>
      </c>
      <c r="G40" s="202">
        <f t="shared" ref="G40:I40" si="4">SUM(G34:G39)</f>
        <v>0</v>
      </c>
      <c r="H40" s="202">
        <f t="shared" si="4"/>
        <v>0</v>
      </c>
      <c r="I40" s="202">
        <f t="shared" si="4"/>
        <v>0</v>
      </c>
    </row>
    <row r="41" spans="1:9" ht="15.75" thickBot="1">
      <c r="A41" s="125" t="s">
        <v>217</v>
      </c>
      <c r="B41" s="175"/>
      <c r="C41" s="336" t="s">
        <v>40</v>
      </c>
      <c r="D41" s="337"/>
      <c r="E41" s="337"/>
      <c r="F41" s="337"/>
      <c r="G41" s="337"/>
      <c r="H41" s="337"/>
      <c r="I41" s="338"/>
    </row>
    <row r="42" spans="1:9">
      <c r="A42" s="125" t="s">
        <v>217</v>
      </c>
      <c r="B42" s="175" t="s">
        <v>266</v>
      </c>
      <c r="C42" s="18" t="s">
        <v>41</v>
      </c>
      <c r="D42" s="19"/>
      <c r="E42" s="198">
        <v>0</v>
      </c>
      <c r="F42" s="198">
        <v>0</v>
      </c>
      <c r="G42" s="176" t="s">
        <v>1</v>
      </c>
      <c r="H42" s="176" t="s">
        <v>1</v>
      </c>
      <c r="I42" s="177" t="s">
        <v>1</v>
      </c>
    </row>
    <row r="43" spans="1:9">
      <c r="A43" s="125" t="s">
        <v>217</v>
      </c>
      <c r="B43" s="175" t="s">
        <v>267</v>
      </c>
      <c r="C43" s="91" t="s">
        <v>42</v>
      </c>
      <c r="D43" s="2"/>
      <c r="E43" s="168">
        <v>0</v>
      </c>
      <c r="F43" s="168">
        <v>0</v>
      </c>
      <c r="G43" s="178" t="s">
        <v>213</v>
      </c>
      <c r="H43" s="178" t="s">
        <v>213</v>
      </c>
      <c r="I43" s="179" t="s">
        <v>1</v>
      </c>
    </row>
    <row r="44" spans="1:9">
      <c r="A44" s="125" t="s">
        <v>217</v>
      </c>
      <c r="B44" s="175" t="s">
        <v>268</v>
      </c>
      <c r="C44" s="91" t="s">
        <v>43</v>
      </c>
      <c r="D44" s="2"/>
      <c r="E44" s="168">
        <v>0</v>
      </c>
      <c r="F44" s="168">
        <v>0</v>
      </c>
      <c r="G44" s="180" t="s">
        <v>1</v>
      </c>
      <c r="H44" s="180"/>
      <c r="I44" s="181" t="s">
        <v>213</v>
      </c>
    </row>
    <row r="45" spans="1:9" ht="15.75" thickBot="1">
      <c r="A45" s="125" t="s">
        <v>217</v>
      </c>
      <c r="B45" s="175" t="s">
        <v>269</v>
      </c>
      <c r="C45" s="367" t="s">
        <v>44</v>
      </c>
      <c r="D45" s="368"/>
      <c r="E45" s="205">
        <v>0</v>
      </c>
      <c r="F45" s="205">
        <v>0</v>
      </c>
      <c r="G45" s="182" t="s">
        <v>1</v>
      </c>
      <c r="H45" s="182" t="s">
        <v>1</v>
      </c>
      <c r="I45" s="183" t="s">
        <v>1</v>
      </c>
    </row>
    <row r="46" spans="1:9" ht="15.75" thickBot="1">
      <c r="A46" s="125" t="s">
        <v>217</v>
      </c>
      <c r="B46" s="175" t="s">
        <v>270</v>
      </c>
      <c r="C46" s="8" t="s">
        <v>45</v>
      </c>
      <c r="D46" s="20"/>
      <c r="E46" s="202">
        <v>0</v>
      </c>
      <c r="F46" s="202">
        <v>0</v>
      </c>
      <c r="G46" s="202">
        <f t="shared" ref="G46:I46" si="5">SUM(G42:G45)</f>
        <v>0</v>
      </c>
      <c r="H46" s="202">
        <f t="shared" si="5"/>
        <v>0</v>
      </c>
      <c r="I46" s="202">
        <f t="shared" si="5"/>
        <v>0</v>
      </c>
    </row>
    <row r="47" spans="1:9" ht="15.75" thickBot="1">
      <c r="A47" s="125" t="s">
        <v>217</v>
      </c>
      <c r="B47" s="175"/>
      <c r="C47" s="360" t="s">
        <v>46</v>
      </c>
      <c r="D47" s="362"/>
      <c r="E47" s="206">
        <f>SUM(E46+E40)</f>
        <v>19247190</v>
      </c>
      <c r="F47" s="206">
        <f t="shared" ref="F47:I47" si="6">SUM(F46+F40)</f>
        <v>8991043.5700000003</v>
      </c>
      <c r="G47" s="206">
        <f t="shared" si="6"/>
        <v>0</v>
      </c>
      <c r="H47" s="206">
        <f t="shared" si="6"/>
        <v>0</v>
      </c>
      <c r="I47" s="206">
        <f t="shared" si="6"/>
        <v>0</v>
      </c>
    </row>
    <row r="48" spans="1:9" ht="15.75" thickBot="1">
      <c r="A48" s="125" t="s">
        <v>217</v>
      </c>
      <c r="B48" s="175" t="s">
        <v>271</v>
      </c>
      <c r="C48" s="360" t="s">
        <v>205</v>
      </c>
      <c r="D48" s="361"/>
      <c r="E48" s="205">
        <v>47940925</v>
      </c>
      <c r="F48" s="205">
        <v>47931970.030000001</v>
      </c>
      <c r="G48" s="313"/>
      <c r="H48" s="313"/>
      <c r="I48" s="313"/>
    </row>
    <row r="49" spans="1:9" ht="15.75" thickBot="1">
      <c r="A49" s="125" t="s">
        <v>217</v>
      </c>
      <c r="B49" s="175" t="s">
        <v>272</v>
      </c>
      <c r="C49" s="363" t="s">
        <v>47</v>
      </c>
      <c r="D49" s="364"/>
      <c r="E49" s="311">
        <v>539017404</v>
      </c>
      <c r="F49" s="311">
        <v>555621225.69000006</v>
      </c>
      <c r="G49" s="311">
        <f t="shared" ref="G49:I49" si="7">SUM(G32+G47+G48)</f>
        <v>0</v>
      </c>
      <c r="H49" s="311">
        <f t="shared" si="7"/>
        <v>0</v>
      </c>
      <c r="I49" s="311">
        <f t="shared" si="7"/>
        <v>0</v>
      </c>
    </row>
    <row r="54" spans="1:9">
      <c r="I54" t="s">
        <v>213</v>
      </c>
    </row>
  </sheetData>
  <sheetProtection password="DFB5" sheet="1" objects="1" scenarios="1"/>
  <mergeCells count="37">
    <mergeCell ref="C48:D48"/>
    <mergeCell ref="C47:D47"/>
    <mergeCell ref="C49:D49"/>
    <mergeCell ref="C1:I1"/>
    <mergeCell ref="C45:D45"/>
    <mergeCell ref="C41:I41"/>
    <mergeCell ref="C34:D34"/>
    <mergeCell ref="C35:D35"/>
    <mergeCell ref="C37:D37"/>
    <mergeCell ref="C36:D36"/>
    <mergeCell ref="C38:D38"/>
    <mergeCell ref="C39:D39"/>
    <mergeCell ref="C40:D40"/>
    <mergeCell ref="C33:I33"/>
    <mergeCell ref="C28:D28"/>
    <mergeCell ref="C29:D29"/>
    <mergeCell ref="C30:D30"/>
    <mergeCell ref="C31:D31"/>
    <mergeCell ref="C32:D32"/>
    <mergeCell ref="C24:D24"/>
    <mergeCell ref="C18:I18"/>
    <mergeCell ref="C25:I25"/>
    <mergeCell ref="C2:I2"/>
    <mergeCell ref="E5:G5"/>
    <mergeCell ref="H5:I5"/>
    <mergeCell ref="C17:D17"/>
    <mergeCell ref="C26:D26"/>
    <mergeCell ref="C21:D21"/>
    <mergeCell ref="C22:D22"/>
    <mergeCell ref="C23:D23"/>
    <mergeCell ref="C19:D19"/>
    <mergeCell ref="C20:D20"/>
    <mergeCell ref="C6:D6"/>
    <mergeCell ref="C11:D11"/>
    <mergeCell ref="C14:D14"/>
    <mergeCell ref="E3:G3"/>
    <mergeCell ref="H3:I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C10" sqref="C10"/>
    </sheetView>
  </sheetViews>
  <sheetFormatPr defaultColWidth="9.140625" defaultRowHeight="15"/>
  <cols>
    <col min="1" max="1" width="31.5703125" style="38" bestFit="1" customWidth="1"/>
    <col min="2" max="7" width="20.28515625" style="38" bestFit="1" customWidth="1"/>
    <col min="8" max="16384" width="9.140625" style="38"/>
  </cols>
  <sheetData>
    <row r="1" spans="1:7" ht="15.75" thickBot="1">
      <c r="A1" s="480" t="s">
        <v>145</v>
      </c>
      <c r="B1" s="481"/>
      <c r="C1" s="481"/>
      <c r="D1" s="481"/>
      <c r="E1" s="481"/>
      <c r="F1" s="481"/>
      <c r="G1" s="482"/>
    </row>
    <row r="2" spans="1:7" ht="28.9" customHeight="1">
      <c r="A2" s="39"/>
      <c r="B2" s="483" t="s">
        <v>146</v>
      </c>
      <c r="C2" s="484"/>
      <c r="D2" s="485"/>
      <c r="E2" s="483" t="s">
        <v>147</v>
      </c>
      <c r="F2" s="484"/>
      <c r="G2" s="485"/>
    </row>
    <row r="3" spans="1:7">
      <c r="A3" s="40"/>
      <c r="B3" s="41" t="s">
        <v>148</v>
      </c>
      <c r="C3" s="42" t="s">
        <v>149</v>
      </c>
      <c r="D3" s="43" t="s">
        <v>150</v>
      </c>
      <c r="E3" s="41" t="s">
        <v>148</v>
      </c>
      <c r="F3" s="42" t="s">
        <v>149</v>
      </c>
      <c r="G3" s="43" t="s">
        <v>150</v>
      </c>
    </row>
    <row r="4" spans="1:7">
      <c r="A4" s="299" t="s">
        <v>151</v>
      </c>
      <c r="B4" s="300"/>
      <c r="C4" s="300"/>
      <c r="D4" s="300"/>
      <c r="E4" s="300"/>
      <c r="F4" s="300"/>
      <c r="G4" s="300"/>
    </row>
    <row r="5" spans="1:7">
      <c r="A5" s="45" t="s">
        <v>96</v>
      </c>
      <c r="B5" s="282"/>
      <c r="C5" s="232"/>
      <c r="D5" s="233"/>
      <c r="E5" s="282"/>
      <c r="F5" s="232"/>
      <c r="G5" s="233"/>
    </row>
    <row r="6" spans="1:7">
      <c r="A6" s="45" t="s">
        <v>98</v>
      </c>
      <c r="B6" s="282"/>
      <c r="C6" s="232"/>
      <c r="D6" s="233"/>
      <c r="E6" s="282"/>
      <c r="F6" s="232"/>
      <c r="G6" s="233"/>
    </row>
    <row r="7" spans="1:7">
      <c r="A7" s="45" t="s">
        <v>99</v>
      </c>
      <c r="B7" s="282"/>
      <c r="C7" s="232"/>
      <c r="D7" s="233"/>
      <c r="E7" s="282"/>
      <c r="F7" s="232"/>
      <c r="G7" s="233"/>
    </row>
    <row r="8" spans="1:7">
      <c r="A8" s="45" t="s">
        <v>158</v>
      </c>
      <c r="B8" s="282"/>
      <c r="C8" s="232"/>
      <c r="D8" s="233"/>
      <c r="E8" s="282"/>
      <c r="F8" s="232"/>
      <c r="G8" s="233"/>
    </row>
    <row r="9" spans="1:7">
      <c r="A9" s="45" t="s">
        <v>159</v>
      </c>
      <c r="B9" s="282"/>
      <c r="C9" s="232"/>
      <c r="D9" s="233"/>
      <c r="E9" s="282"/>
      <c r="F9" s="232"/>
      <c r="G9" s="233"/>
    </row>
    <row r="10" spans="1:7">
      <c r="A10" s="45" t="s">
        <v>160</v>
      </c>
      <c r="B10" s="282"/>
      <c r="C10" s="232"/>
      <c r="D10" s="233"/>
      <c r="E10" s="282"/>
      <c r="F10" s="232"/>
      <c r="G10" s="233"/>
    </row>
    <row r="11" spans="1:7">
      <c r="A11" s="45" t="s">
        <v>152</v>
      </c>
      <c r="B11" s="282"/>
      <c r="C11" s="232"/>
      <c r="D11" s="233"/>
      <c r="E11" s="282"/>
      <c r="F11" s="232"/>
      <c r="G11" s="233"/>
    </row>
    <row r="12" spans="1:7">
      <c r="A12" s="45" t="s">
        <v>161</v>
      </c>
      <c r="B12" s="282"/>
      <c r="C12" s="232"/>
      <c r="D12" s="233"/>
      <c r="E12" s="282"/>
      <c r="F12" s="232"/>
      <c r="G12" s="233"/>
    </row>
    <row r="13" spans="1:7">
      <c r="A13" s="45" t="s">
        <v>162</v>
      </c>
      <c r="B13" s="282"/>
      <c r="C13" s="232"/>
      <c r="D13" s="233"/>
      <c r="E13" s="282"/>
      <c r="F13" s="232"/>
      <c r="G13" s="233"/>
    </row>
    <row r="14" spans="1:7">
      <c r="A14" s="45" t="s">
        <v>163</v>
      </c>
      <c r="B14" s="282"/>
      <c r="C14" s="232"/>
      <c r="D14" s="233"/>
      <c r="E14" s="282"/>
      <c r="F14" s="232"/>
      <c r="G14" s="233"/>
    </row>
    <row r="15" spans="1:7">
      <c r="A15" s="44" t="s">
        <v>103</v>
      </c>
      <c r="B15" s="301">
        <f>(B8-B9-B10)</f>
        <v>0</v>
      </c>
      <c r="C15" s="302">
        <f t="shared" ref="C15:G15" si="0">(C8-C9-C10)</f>
        <v>0</v>
      </c>
      <c r="D15" s="303">
        <f t="shared" si="0"/>
        <v>0</v>
      </c>
      <c r="E15" s="301">
        <f t="shared" si="0"/>
        <v>0</v>
      </c>
      <c r="F15" s="302">
        <f t="shared" si="0"/>
        <v>0</v>
      </c>
      <c r="G15" s="302">
        <f t="shared" si="0"/>
        <v>0</v>
      </c>
    </row>
    <row r="16" spans="1:7">
      <c r="A16" s="45" t="s">
        <v>114</v>
      </c>
      <c r="B16" s="282"/>
      <c r="C16" s="232"/>
      <c r="D16" s="233"/>
      <c r="E16" s="282"/>
      <c r="F16" s="232"/>
      <c r="G16" s="233"/>
    </row>
    <row r="17" spans="1:7">
      <c r="A17" s="45" t="s">
        <v>153</v>
      </c>
      <c r="B17" s="282"/>
      <c r="C17" s="232"/>
      <c r="D17" s="233"/>
      <c r="E17" s="282"/>
      <c r="F17" s="232"/>
      <c r="G17" s="233"/>
    </row>
    <row r="18" spans="1:7">
      <c r="A18" s="45" t="s">
        <v>152</v>
      </c>
      <c r="B18" s="282"/>
      <c r="C18" s="232"/>
      <c r="D18" s="233"/>
      <c r="E18" s="282"/>
      <c r="F18" s="232"/>
      <c r="G18" s="233"/>
    </row>
    <row r="19" spans="1:7">
      <c r="A19" s="45" t="s">
        <v>164</v>
      </c>
      <c r="B19" s="282"/>
      <c r="C19" s="232"/>
      <c r="D19" s="233"/>
      <c r="E19" s="282"/>
      <c r="F19" s="232"/>
      <c r="G19" s="233"/>
    </row>
    <row r="20" spans="1:7">
      <c r="A20" s="45" t="s">
        <v>165</v>
      </c>
      <c r="B20" s="282"/>
      <c r="C20" s="232"/>
      <c r="D20" s="233"/>
      <c r="E20" s="282"/>
      <c r="F20" s="232"/>
      <c r="G20" s="233"/>
    </row>
    <row r="21" spans="1:7">
      <c r="A21" s="45" t="s">
        <v>166</v>
      </c>
      <c r="B21" s="282"/>
      <c r="C21" s="232"/>
      <c r="D21" s="233"/>
      <c r="E21" s="282"/>
      <c r="F21" s="232"/>
      <c r="G21" s="233"/>
    </row>
    <row r="22" spans="1:7">
      <c r="A22" s="45" t="s">
        <v>167</v>
      </c>
      <c r="B22" s="282"/>
      <c r="C22" s="232"/>
      <c r="D22" s="233"/>
      <c r="E22" s="282"/>
      <c r="F22" s="232"/>
      <c r="G22" s="233"/>
    </row>
    <row r="23" spans="1:7">
      <c r="A23" s="45" t="s">
        <v>168</v>
      </c>
      <c r="B23" s="282"/>
      <c r="C23" s="232"/>
      <c r="D23" s="233"/>
      <c r="E23" s="282"/>
      <c r="F23" s="232"/>
      <c r="G23" s="233"/>
    </row>
    <row r="24" spans="1:7">
      <c r="A24" s="44" t="s">
        <v>154</v>
      </c>
      <c r="B24" s="301">
        <f>B22-B23</f>
        <v>0</v>
      </c>
      <c r="C24" s="302">
        <f t="shared" ref="C24:G24" si="1">C22-C23</f>
        <v>0</v>
      </c>
      <c r="D24" s="303">
        <f t="shared" si="1"/>
        <v>0</v>
      </c>
      <c r="E24" s="301">
        <f t="shared" si="1"/>
        <v>0</v>
      </c>
      <c r="F24" s="302">
        <f t="shared" si="1"/>
        <v>0</v>
      </c>
      <c r="G24" s="302">
        <f t="shared" si="1"/>
        <v>0</v>
      </c>
    </row>
    <row r="25" spans="1:7">
      <c r="A25" s="45" t="s">
        <v>155</v>
      </c>
      <c r="B25" s="282"/>
      <c r="C25" s="232"/>
      <c r="D25" s="233"/>
      <c r="E25" s="282"/>
      <c r="F25" s="232"/>
      <c r="G25" s="233"/>
    </row>
    <row r="26" spans="1:7">
      <c r="A26" s="45" t="s">
        <v>156</v>
      </c>
      <c r="B26" s="282"/>
      <c r="C26" s="232"/>
      <c r="D26" s="233"/>
      <c r="E26" s="282"/>
      <c r="F26" s="232"/>
      <c r="G26" s="233"/>
    </row>
    <row r="27" spans="1:7" ht="15.75" thickBot="1">
      <c r="A27" s="47" t="s">
        <v>157</v>
      </c>
      <c r="B27" s="283"/>
      <c r="C27" s="284"/>
      <c r="D27" s="285"/>
      <c r="E27" s="283"/>
      <c r="F27" s="284"/>
      <c r="G27" s="285"/>
    </row>
  </sheetData>
  <sheetProtection password="DFB5" sheet="1" objects="1" scenarios="1"/>
  <mergeCells count="3">
    <mergeCell ref="A1:G1"/>
    <mergeCell ref="B2:D2"/>
    <mergeCell ref="E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F16" sqref="F16"/>
    </sheetView>
  </sheetViews>
  <sheetFormatPr defaultColWidth="9.140625" defaultRowHeight="12"/>
  <cols>
    <col min="1" max="1" width="34.28515625" style="100" customWidth="1"/>
    <col min="2" max="4" width="15.7109375" style="288" bestFit="1" customWidth="1"/>
    <col min="5" max="16384" width="9.140625" style="100"/>
  </cols>
  <sheetData>
    <row r="1" spans="1:4" ht="12.75" thickBot="1">
      <c r="A1" s="486" t="s">
        <v>203</v>
      </c>
      <c r="B1" s="487"/>
      <c r="C1" s="487"/>
      <c r="D1" s="488"/>
    </row>
    <row r="2" spans="1:4" ht="12.75" thickBot="1">
      <c r="A2" s="101"/>
      <c r="B2" s="289">
        <v>2011</v>
      </c>
      <c r="C2" s="289">
        <v>2012</v>
      </c>
      <c r="D2" s="290">
        <v>2013</v>
      </c>
    </row>
    <row r="3" spans="1:4">
      <c r="A3" s="104" t="s">
        <v>202</v>
      </c>
      <c r="B3" s="235"/>
      <c r="C3" s="235"/>
      <c r="D3" s="238"/>
    </row>
    <row r="4" spans="1:4">
      <c r="A4" s="107" t="s">
        <v>199</v>
      </c>
      <c r="B4" s="237"/>
      <c r="C4" s="237"/>
      <c r="D4" s="238"/>
    </row>
    <row r="5" spans="1:4">
      <c r="A5" s="110" t="s">
        <v>200</v>
      </c>
      <c r="B5" s="237"/>
      <c r="C5" s="237"/>
      <c r="D5" s="238"/>
    </row>
    <row r="6" spans="1:4">
      <c r="A6" s="110" t="s">
        <v>201</v>
      </c>
      <c r="B6" s="237"/>
      <c r="C6" s="237"/>
      <c r="D6" s="238"/>
    </row>
    <row r="7" spans="1:4">
      <c r="A7" s="107"/>
      <c r="B7" s="237"/>
      <c r="C7" s="237"/>
      <c r="D7" s="238"/>
    </row>
    <row r="8" spans="1:4">
      <c r="A8" s="107" t="s">
        <v>198</v>
      </c>
      <c r="B8" s="237"/>
      <c r="C8" s="237"/>
      <c r="D8" s="238"/>
    </row>
    <row r="9" spans="1:4">
      <c r="A9" s="107" t="s">
        <v>199</v>
      </c>
      <c r="B9" s="237"/>
      <c r="C9" s="237"/>
      <c r="D9" s="238"/>
    </row>
    <row r="10" spans="1:4">
      <c r="A10" s="110" t="s">
        <v>200</v>
      </c>
      <c r="B10" s="237"/>
      <c r="C10" s="237"/>
      <c r="D10" s="238"/>
    </row>
    <row r="11" spans="1:4" ht="12.75" thickBot="1">
      <c r="A11" s="111" t="s">
        <v>201</v>
      </c>
      <c r="B11" s="239"/>
      <c r="C11" s="239"/>
      <c r="D11" s="240"/>
    </row>
    <row r="12" spans="1:4" ht="12.75" thickBot="1">
      <c r="A12" s="114" t="s">
        <v>204</v>
      </c>
      <c r="B12" s="304"/>
      <c r="C12" s="304"/>
      <c r="D12" s="305"/>
    </row>
  </sheetData>
  <sheetProtection password="DFB5" sheet="1" objects="1" scenarios="1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29"/>
  <sheetViews>
    <sheetView workbookViewId="0">
      <selection activeCell="A16" sqref="A16"/>
    </sheetView>
  </sheetViews>
  <sheetFormatPr defaultColWidth="9.140625" defaultRowHeight="12"/>
  <cols>
    <col min="1" max="1" width="56.42578125" style="100" customWidth="1"/>
    <col min="2" max="2" width="13.28515625" style="100" customWidth="1"/>
    <col min="3" max="16384" width="9.140625" style="100"/>
  </cols>
  <sheetData>
    <row r="1" spans="1:3" ht="12.75" thickBot="1">
      <c r="A1" s="489" t="s">
        <v>169</v>
      </c>
      <c r="B1" s="489"/>
      <c r="C1" s="489"/>
    </row>
    <row r="2" spans="1:3" ht="12.75" thickBot="1">
      <c r="A2" s="115"/>
      <c r="B2" s="116" t="s">
        <v>189</v>
      </c>
      <c r="C2" s="117" t="s">
        <v>190</v>
      </c>
    </row>
    <row r="3" spans="1:3">
      <c r="A3" s="118" t="s">
        <v>191</v>
      </c>
      <c r="B3" s="105"/>
      <c r="C3" s="106"/>
    </row>
    <row r="4" spans="1:3">
      <c r="A4" s="119" t="s">
        <v>194</v>
      </c>
      <c r="B4" s="108"/>
      <c r="C4" s="109"/>
    </row>
    <row r="5" spans="1:3" ht="12.75" thickBot="1">
      <c r="A5" s="120" t="s">
        <v>192</v>
      </c>
      <c r="B5" s="112"/>
      <c r="C5" s="113"/>
    </row>
    <row r="6" spans="1:3">
      <c r="A6" s="121"/>
    </row>
    <row r="7" spans="1:3" ht="12.75" thickBot="1">
      <c r="A7" s="121"/>
    </row>
    <row r="8" spans="1:3">
      <c r="A8" s="118" t="s">
        <v>195</v>
      </c>
      <c r="B8" s="105"/>
      <c r="C8" s="106"/>
    </row>
    <row r="9" spans="1:3">
      <c r="A9" s="119" t="s">
        <v>197</v>
      </c>
      <c r="B9" s="108"/>
      <c r="C9" s="109"/>
    </row>
    <row r="10" spans="1:3" ht="12.75" thickBot="1">
      <c r="A10" s="120" t="s">
        <v>193</v>
      </c>
      <c r="B10" s="112"/>
      <c r="C10" s="113"/>
    </row>
    <row r="11" spans="1:3">
      <c r="A11" s="121"/>
    </row>
    <row r="12" spans="1:3" ht="12.75" thickBot="1">
      <c r="A12" s="121"/>
    </row>
    <row r="13" spans="1:3" ht="24.75" thickBot="1">
      <c r="A13" s="122" t="s">
        <v>196</v>
      </c>
      <c r="B13" s="102"/>
      <c r="C13" s="103"/>
    </row>
    <row r="14" spans="1:3">
      <c r="A14" s="123"/>
      <c r="B14" s="124"/>
    </row>
    <row r="15" spans="1:3">
      <c r="A15" s="121"/>
      <c r="B15" s="124"/>
    </row>
    <row r="16" spans="1:3">
      <c r="A16" s="121"/>
      <c r="B16" s="124"/>
    </row>
    <row r="17" spans="1:1">
      <c r="A17" s="121"/>
    </row>
    <row r="18" spans="1:1">
      <c r="A18" s="121"/>
    </row>
    <row r="19" spans="1:1">
      <c r="A19" s="121"/>
    </row>
    <row r="20" spans="1:1">
      <c r="A20" s="121"/>
    </row>
    <row r="21" spans="1:1">
      <c r="A21" s="121"/>
    </row>
    <row r="22" spans="1:1">
      <c r="A22" s="121"/>
    </row>
    <row r="23" spans="1:1">
      <c r="A23" s="121"/>
    </row>
    <row r="24" spans="1:1">
      <c r="A24" s="121"/>
    </row>
    <row r="25" spans="1:1">
      <c r="A25" s="121"/>
    </row>
    <row r="26" spans="1:1">
      <c r="A26" s="121"/>
    </row>
    <row r="27" spans="1:1">
      <c r="A27" s="121"/>
    </row>
    <row r="28" spans="1:1">
      <c r="A28" s="121"/>
    </row>
    <row r="29" spans="1:1">
      <c r="A29" s="124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62"/>
  <sheetViews>
    <sheetView topLeftCell="C40" workbookViewId="0">
      <selection activeCell="G62" sqref="G62"/>
    </sheetView>
  </sheetViews>
  <sheetFormatPr defaultRowHeight="15"/>
  <cols>
    <col min="1" max="1" width="3" hidden="1" customWidth="1"/>
    <col min="2" max="2" width="4" hidden="1" customWidth="1"/>
    <col min="4" max="4" width="52.42578125" customWidth="1"/>
    <col min="5" max="9" width="18.5703125" bestFit="1" customWidth="1"/>
    <col min="11" max="11" width="15" bestFit="1" customWidth="1"/>
  </cols>
  <sheetData>
    <row r="1" spans="1:11" ht="19.5" thickBot="1">
      <c r="A1" t="s">
        <v>210</v>
      </c>
      <c r="B1" t="s">
        <v>211</v>
      </c>
      <c r="C1" s="391" t="s">
        <v>50</v>
      </c>
      <c r="D1" s="392"/>
      <c r="E1" s="392"/>
      <c r="F1" s="392"/>
      <c r="G1" s="392"/>
      <c r="H1" s="392"/>
      <c r="I1" s="393"/>
    </row>
    <row r="2" spans="1:11" ht="19.5" thickBot="1">
      <c r="A2" s="229"/>
      <c r="B2" s="229"/>
      <c r="C2" s="21"/>
      <c r="D2" s="22"/>
      <c r="E2" s="23">
        <v>2011</v>
      </c>
      <c r="F2" s="23">
        <v>2012</v>
      </c>
      <c r="G2" s="23">
        <v>2013</v>
      </c>
      <c r="H2" s="49">
        <v>2014</v>
      </c>
      <c r="I2" s="50">
        <v>2015</v>
      </c>
    </row>
    <row r="3" spans="1:11" ht="15.75" thickBot="1">
      <c r="A3" s="175" t="s">
        <v>273</v>
      </c>
      <c r="B3" s="175" t="s">
        <v>219</v>
      </c>
      <c r="C3" s="396" t="s">
        <v>229</v>
      </c>
      <c r="D3" s="397"/>
      <c r="E3" s="165">
        <v>180435187</v>
      </c>
      <c r="F3" s="165">
        <v>166897333.16</v>
      </c>
      <c r="G3" s="314"/>
      <c r="H3" s="314"/>
      <c r="I3" s="314"/>
    </row>
    <row r="4" spans="1:11" ht="15.75" thickBot="1">
      <c r="A4" s="175"/>
      <c r="B4" s="175"/>
      <c r="C4" s="373" t="s">
        <v>0</v>
      </c>
      <c r="D4" s="374"/>
      <c r="E4" s="375"/>
      <c r="F4" s="375"/>
      <c r="G4" s="375"/>
      <c r="H4" s="375"/>
      <c r="I4" s="48"/>
    </row>
    <row r="5" spans="1:11">
      <c r="A5" s="175"/>
      <c r="B5" s="175"/>
      <c r="C5" s="13"/>
      <c r="D5" s="5"/>
      <c r="E5" s="352" t="s">
        <v>48</v>
      </c>
      <c r="F5" s="352"/>
      <c r="G5" s="352"/>
      <c r="H5" s="352" t="s">
        <v>48</v>
      </c>
      <c r="I5" s="376"/>
    </row>
    <row r="6" spans="1:11">
      <c r="A6" s="175"/>
      <c r="B6" s="175"/>
      <c r="C6" s="13"/>
      <c r="D6" s="5"/>
      <c r="E6" s="67">
        <v>2011</v>
      </c>
      <c r="F6" s="67">
        <v>2012</v>
      </c>
      <c r="G6" s="67">
        <v>2013</v>
      </c>
      <c r="H6" s="67">
        <v>2014</v>
      </c>
      <c r="I6" s="67">
        <v>2015</v>
      </c>
    </row>
    <row r="7" spans="1:11" ht="15.75" thickBot="1">
      <c r="A7" s="175"/>
      <c r="B7" s="175"/>
      <c r="C7" s="14"/>
      <c r="D7" s="15"/>
      <c r="E7" s="339" t="s">
        <v>13</v>
      </c>
      <c r="F7" s="339"/>
      <c r="G7" s="339"/>
      <c r="H7" s="377" t="s">
        <v>171</v>
      </c>
      <c r="I7" s="378"/>
    </row>
    <row r="8" spans="1:11">
      <c r="A8" s="175" t="s">
        <v>217</v>
      </c>
      <c r="B8" s="175" t="s">
        <v>219</v>
      </c>
      <c r="C8" s="347" t="s">
        <v>226</v>
      </c>
      <c r="D8" s="348"/>
      <c r="E8" s="165">
        <v>403014538</v>
      </c>
      <c r="F8" s="165">
        <v>343239825.45999998</v>
      </c>
      <c r="G8" s="329">
        <v>0</v>
      </c>
      <c r="H8" s="329">
        <v>0</v>
      </c>
      <c r="I8" s="329">
        <v>0</v>
      </c>
    </row>
    <row r="9" spans="1:11">
      <c r="A9" s="175" t="s">
        <v>217</v>
      </c>
      <c r="B9" s="175" t="s">
        <v>236</v>
      </c>
      <c r="C9" s="10" t="s">
        <v>23</v>
      </c>
      <c r="D9" s="3" t="s">
        <v>2</v>
      </c>
      <c r="E9" s="133">
        <v>120778839</v>
      </c>
      <c r="F9" s="133">
        <v>115178750.81</v>
      </c>
      <c r="G9" s="327">
        <v>0</v>
      </c>
      <c r="H9" s="327">
        <v>0</v>
      </c>
      <c r="I9" s="327">
        <v>0</v>
      </c>
    </row>
    <row r="10" spans="1:11">
      <c r="A10" s="175" t="s">
        <v>217</v>
      </c>
      <c r="B10" s="175" t="s">
        <v>237</v>
      </c>
      <c r="C10" s="10" t="s">
        <v>23</v>
      </c>
      <c r="D10" s="3" t="s">
        <v>3</v>
      </c>
      <c r="E10" s="133">
        <v>210089734</v>
      </c>
      <c r="F10" s="133">
        <v>187554946.31</v>
      </c>
      <c r="G10" s="327">
        <v>0</v>
      </c>
      <c r="H10" s="327">
        <v>0</v>
      </c>
      <c r="I10" s="327">
        <v>0</v>
      </c>
    </row>
    <row r="11" spans="1:11">
      <c r="A11" s="175" t="s">
        <v>217</v>
      </c>
      <c r="B11" s="175" t="s">
        <v>238</v>
      </c>
      <c r="C11" s="10" t="s">
        <v>23</v>
      </c>
      <c r="D11" s="4" t="s">
        <v>4</v>
      </c>
      <c r="E11" s="133">
        <v>23884122</v>
      </c>
      <c r="F11" s="133">
        <v>34142307.129999995</v>
      </c>
      <c r="G11" s="327">
        <v>0</v>
      </c>
      <c r="H11" s="327">
        <v>0</v>
      </c>
      <c r="I11" s="327">
        <v>0</v>
      </c>
    </row>
    <row r="12" spans="1:11">
      <c r="A12" s="175" t="s">
        <v>217</v>
      </c>
      <c r="B12" s="175" t="s">
        <v>239</v>
      </c>
      <c r="C12" s="10" t="s">
        <v>23</v>
      </c>
      <c r="D12" s="3" t="s">
        <v>5</v>
      </c>
      <c r="E12" s="133">
        <v>0</v>
      </c>
      <c r="F12" s="133">
        <v>2701895.33</v>
      </c>
      <c r="G12" s="327">
        <v>0</v>
      </c>
      <c r="H12" s="327">
        <v>0</v>
      </c>
      <c r="I12" s="327">
        <v>0</v>
      </c>
    </row>
    <row r="13" spans="1:11">
      <c r="A13" s="175" t="s">
        <v>217</v>
      </c>
      <c r="B13" s="175" t="s">
        <v>240</v>
      </c>
      <c r="C13" s="349" t="s">
        <v>225</v>
      </c>
      <c r="D13" s="350"/>
      <c r="E13" s="330">
        <v>2531401</v>
      </c>
      <c r="F13" s="330">
        <v>2466969.2599999998</v>
      </c>
      <c r="G13" s="331">
        <v>0</v>
      </c>
      <c r="H13" s="331">
        <v>0</v>
      </c>
      <c r="I13" s="331">
        <v>0</v>
      </c>
      <c r="K13" s="1"/>
    </row>
    <row r="14" spans="1:11">
      <c r="A14" s="175" t="s">
        <v>217</v>
      </c>
      <c r="B14" s="175" t="s">
        <v>241</v>
      </c>
      <c r="C14" s="10" t="s">
        <v>23</v>
      </c>
      <c r="D14" s="3" t="s">
        <v>6</v>
      </c>
      <c r="E14" s="133">
        <v>0</v>
      </c>
      <c r="F14" s="133">
        <v>0</v>
      </c>
      <c r="G14" s="327">
        <v>0</v>
      </c>
      <c r="H14" s="327">
        <v>0</v>
      </c>
      <c r="I14" s="327">
        <v>0</v>
      </c>
    </row>
    <row r="15" spans="1:11" ht="15" customHeight="1">
      <c r="A15" s="175" t="s">
        <v>217</v>
      </c>
      <c r="B15" s="175" t="s">
        <v>242</v>
      </c>
      <c r="C15" s="10" t="s">
        <v>23</v>
      </c>
      <c r="D15" s="3" t="s">
        <v>7</v>
      </c>
      <c r="E15" s="133">
        <v>2531401</v>
      </c>
      <c r="F15" s="133">
        <v>2466969.2599999998</v>
      </c>
      <c r="G15" s="327">
        <v>0</v>
      </c>
      <c r="H15" s="327">
        <v>0</v>
      </c>
      <c r="I15" s="327">
        <v>0</v>
      </c>
    </row>
    <row r="16" spans="1:11">
      <c r="A16" s="175" t="s">
        <v>217</v>
      </c>
      <c r="B16" s="175" t="s">
        <v>243</v>
      </c>
      <c r="C16" s="345" t="s">
        <v>227</v>
      </c>
      <c r="D16" s="346"/>
      <c r="E16" s="330">
        <v>0</v>
      </c>
      <c r="F16" s="330">
        <v>0</v>
      </c>
      <c r="G16" s="331">
        <v>0</v>
      </c>
      <c r="H16" s="331">
        <v>0</v>
      </c>
      <c r="I16" s="331">
        <v>0</v>
      </c>
    </row>
    <row r="17" spans="1:11">
      <c r="A17" s="175" t="s">
        <v>217</v>
      </c>
      <c r="B17" s="175" t="s">
        <v>244</v>
      </c>
      <c r="C17" s="10" t="s">
        <v>23</v>
      </c>
      <c r="D17" s="6" t="s">
        <v>8</v>
      </c>
      <c r="E17" s="133">
        <v>0</v>
      </c>
      <c r="F17" s="133">
        <v>0</v>
      </c>
      <c r="G17" s="327">
        <v>0</v>
      </c>
      <c r="H17" s="327">
        <v>0</v>
      </c>
      <c r="I17" s="327">
        <v>0</v>
      </c>
    </row>
    <row r="18" spans="1:11" ht="15.75" thickBot="1">
      <c r="A18" s="175" t="s">
        <v>217</v>
      </c>
      <c r="B18" s="175" t="s">
        <v>245</v>
      </c>
      <c r="C18" s="10" t="s">
        <v>23</v>
      </c>
      <c r="D18" s="6" t="s">
        <v>9</v>
      </c>
      <c r="E18" s="326">
        <v>0</v>
      </c>
      <c r="F18" s="326">
        <v>0</v>
      </c>
      <c r="G18" s="328">
        <v>0</v>
      </c>
      <c r="H18" s="328">
        <v>0</v>
      </c>
      <c r="I18" s="328">
        <v>0</v>
      </c>
      <c r="K18" s="1"/>
    </row>
    <row r="19" spans="1:11" ht="15.75" thickBot="1">
      <c r="A19" s="175" t="s">
        <v>217</v>
      </c>
      <c r="B19" s="175" t="s">
        <v>246</v>
      </c>
      <c r="C19" s="347" t="s">
        <v>228</v>
      </c>
      <c r="D19" s="348"/>
      <c r="E19" s="213">
        <v>405545939</v>
      </c>
      <c r="F19" s="213">
        <v>345706794.71999997</v>
      </c>
      <c r="G19" s="213">
        <f t="shared" ref="G19:I19" si="0">(G8+G13+G16)</f>
        <v>0</v>
      </c>
      <c r="H19" s="213">
        <f t="shared" si="0"/>
        <v>0</v>
      </c>
      <c r="I19" s="213">
        <f t="shared" si="0"/>
        <v>0</v>
      </c>
    </row>
    <row r="20" spans="1:11" ht="15.75" thickBot="1">
      <c r="A20" s="175" t="s">
        <v>213</v>
      </c>
      <c r="B20" s="175"/>
      <c r="C20" s="336" t="s">
        <v>15</v>
      </c>
      <c r="D20" s="337"/>
      <c r="E20" s="337"/>
      <c r="F20" s="337"/>
      <c r="G20" s="337"/>
      <c r="H20" s="337"/>
      <c r="I20" s="338"/>
    </row>
    <row r="21" spans="1:11">
      <c r="A21" s="175" t="s">
        <v>217</v>
      </c>
      <c r="B21" s="175" t="s">
        <v>247</v>
      </c>
      <c r="C21" s="347" t="s">
        <v>16</v>
      </c>
      <c r="D21" s="348"/>
      <c r="E21" s="126">
        <v>5025089</v>
      </c>
      <c r="F21" s="126">
        <v>44181891.519999996</v>
      </c>
      <c r="G21" s="186" t="s">
        <v>1</v>
      </c>
      <c r="H21" s="186" t="s">
        <v>1</v>
      </c>
      <c r="I21" s="215"/>
    </row>
    <row r="22" spans="1:11">
      <c r="A22" s="175" t="s">
        <v>217</v>
      </c>
      <c r="B22" s="175" t="s">
        <v>248</v>
      </c>
      <c r="C22" s="345" t="s">
        <v>17</v>
      </c>
      <c r="D22" s="346"/>
      <c r="E22" s="92">
        <v>106130511</v>
      </c>
      <c r="F22" s="92">
        <v>66154367.810000002</v>
      </c>
      <c r="G22" s="188" t="s">
        <v>213</v>
      </c>
      <c r="H22" s="188" t="s">
        <v>213</v>
      </c>
      <c r="I22" s="189" t="s">
        <v>213</v>
      </c>
    </row>
    <row r="23" spans="1:11">
      <c r="A23" s="175" t="s">
        <v>217</v>
      </c>
      <c r="B23" s="175" t="s">
        <v>249</v>
      </c>
      <c r="C23" s="345" t="s">
        <v>18</v>
      </c>
      <c r="D23" s="346"/>
      <c r="E23" s="92">
        <v>386308</v>
      </c>
      <c r="F23" s="92">
        <v>257605.02</v>
      </c>
      <c r="G23" s="188" t="s">
        <v>213</v>
      </c>
      <c r="H23" s="188" t="s">
        <v>213</v>
      </c>
      <c r="I23" s="189" t="s">
        <v>213</v>
      </c>
    </row>
    <row r="24" spans="1:11">
      <c r="A24" s="175" t="s">
        <v>217</v>
      </c>
      <c r="B24" s="175" t="s">
        <v>250</v>
      </c>
      <c r="C24" s="345" t="s">
        <v>19</v>
      </c>
      <c r="D24" s="346"/>
      <c r="E24" s="92">
        <v>735245</v>
      </c>
      <c r="F24" s="92">
        <v>1172229.05</v>
      </c>
      <c r="G24" s="190" t="s">
        <v>1</v>
      </c>
      <c r="H24" s="190" t="s">
        <v>1</v>
      </c>
      <c r="I24" s="191"/>
    </row>
    <row r="25" spans="1:11" ht="15.75" thickBot="1">
      <c r="A25" s="175" t="s">
        <v>217</v>
      </c>
      <c r="B25" s="175" t="s">
        <v>251</v>
      </c>
      <c r="C25" s="345" t="s">
        <v>20</v>
      </c>
      <c r="D25" s="346"/>
      <c r="E25" s="93">
        <v>2066373</v>
      </c>
      <c r="F25" s="93">
        <v>1921203.4100000001</v>
      </c>
      <c r="G25" s="195" t="s">
        <v>1</v>
      </c>
      <c r="H25" s="195" t="s">
        <v>1</v>
      </c>
      <c r="I25" s="193"/>
    </row>
    <row r="26" spans="1:11" ht="15.75" thickBot="1">
      <c r="A26" s="175" t="s">
        <v>217</v>
      </c>
      <c r="B26" s="175" t="s">
        <v>252</v>
      </c>
      <c r="C26" s="398" t="s">
        <v>21</v>
      </c>
      <c r="D26" s="399"/>
      <c r="E26" s="212">
        <v>114343526</v>
      </c>
      <c r="F26" s="212">
        <v>113687296.81</v>
      </c>
      <c r="G26" s="212">
        <f t="shared" ref="G26:I26" si="1">SUM(G21:G25)</f>
        <v>0</v>
      </c>
      <c r="H26" s="212">
        <f t="shared" si="1"/>
        <v>0</v>
      </c>
      <c r="I26" s="212">
        <f t="shared" si="1"/>
        <v>0</v>
      </c>
    </row>
    <row r="27" spans="1:11" ht="15.75" thickBot="1">
      <c r="A27" s="175" t="s">
        <v>213</v>
      </c>
      <c r="B27" s="175"/>
      <c r="C27" s="336" t="s">
        <v>22</v>
      </c>
      <c r="D27" s="337"/>
      <c r="E27" s="337"/>
      <c r="F27" s="337"/>
      <c r="G27" s="337"/>
      <c r="H27" s="337"/>
      <c r="I27" s="338"/>
    </row>
    <row r="28" spans="1:11">
      <c r="A28" s="175" t="s">
        <v>217</v>
      </c>
      <c r="B28" s="175" t="s">
        <v>253</v>
      </c>
      <c r="C28" s="354" t="s">
        <v>25</v>
      </c>
      <c r="D28" s="355"/>
      <c r="E28" s="127">
        <v>4055913</v>
      </c>
      <c r="F28" s="94">
        <v>4769077.16</v>
      </c>
      <c r="G28" s="216" t="s">
        <v>1</v>
      </c>
      <c r="H28" s="217" t="s">
        <v>1</v>
      </c>
      <c r="I28" s="218"/>
    </row>
    <row r="29" spans="1:11">
      <c r="A29" s="175" t="s">
        <v>217</v>
      </c>
      <c r="B29" s="175" t="s">
        <v>254</v>
      </c>
      <c r="C29" s="10" t="s">
        <v>26</v>
      </c>
      <c r="D29" s="11"/>
      <c r="E29" s="128">
        <v>4637316</v>
      </c>
      <c r="F29" s="92">
        <v>9706481.0299999993</v>
      </c>
      <c r="G29" s="188" t="s">
        <v>213</v>
      </c>
      <c r="H29" s="219" t="s">
        <v>213</v>
      </c>
      <c r="I29" s="189" t="s">
        <v>213</v>
      </c>
    </row>
    <row r="30" spans="1:11">
      <c r="A30" s="175" t="s">
        <v>217</v>
      </c>
      <c r="B30" s="175" t="s">
        <v>255</v>
      </c>
      <c r="C30" s="354" t="s">
        <v>27</v>
      </c>
      <c r="D30" s="355"/>
      <c r="E30" s="128">
        <v>2381642</v>
      </c>
      <c r="F30" s="92">
        <v>2558430.5499999998</v>
      </c>
      <c r="G30" s="188" t="s">
        <v>213</v>
      </c>
      <c r="H30" s="219" t="s">
        <v>213</v>
      </c>
      <c r="I30" s="189" t="s">
        <v>213</v>
      </c>
    </row>
    <row r="31" spans="1:11">
      <c r="A31" s="175" t="s">
        <v>217</v>
      </c>
      <c r="B31" s="175" t="s">
        <v>256</v>
      </c>
      <c r="C31" s="345" t="s">
        <v>28</v>
      </c>
      <c r="D31" s="346"/>
      <c r="E31" s="128">
        <v>0</v>
      </c>
      <c r="F31" s="92">
        <v>0</v>
      </c>
      <c r="G31" s="190" t="s">
        <v>1</v>
      </c>
      <c r="H31" s="220" t="s">
        <v>1</v>
      </c>
      <c r="I31" s="191"/>
    </row>
    <row r="32" spans="1:11" ht="15.75" thickBot="1">
      <c r="A32" s="175" t="s">
        <v>217</v>
      </c>
      <c r="B32" s="175" t="s">
        <v>257</v>
      </c>
      <c r="C32" s="354" t="s">
        <v>29</v>
      </c>
      <c r="D32" s="355"/>
      <c r="E32" s="129">
        <v>2691478</v>
      </c>
      <c r="F32" s="95">
        <v>2382896.6</v>
      </c>
      <c r="G32" s="192" t="s">
        <v>1</v>
      </c>
      <c r="H32" s="221" t="s">
        <v>1</v>
      </c>
      <c r="I32" s="222"/>
    </row>
    <row r="33" spans="1:9" ht="15.75" thickBot="1">
      <c r="A33" s="175" t="s">
        <v>217</v>
      </c>
      <c r="B33" s="175" t="s">
        <v>258</v>
      </c>
      <c r="C33" s="379" t="s">
        <v>30</v>
      </c>
      <c r="D33" s="380"/>
      <c r="E33" s="166">
        <v>13766349</v>
      </c>
      <c r="F33" s="166">
        <v>19416885.34</v>
      </c>
      <c r="G33" s="166">
        <f t="shared" ref="G33:I33" si="2">SUM(G28:G32)</f>
        <v>0</v>
      </c>
      <c r="H33" s="166">
        <f t="shared" si="2"/>
        <v>0</v>
      </c>
      <c r="I33" s="166">
        <f t="shared" si="2"/>
        <v>0</v>
      </c>
    </row>
    <row r="34" spans="1:9" ht="15.75" thickBot="1">
      <c r="A34" s="175" t="s">
        <v>213</v>
      </c>
      <c r="B34" s="175"/>
      <c r="C34" s="211" t="s">
        <v>31</v>
      </c>
      <c r="D34" s="209"/>
      <c r="E34" s="210">
        <f>SUM(E33+E26+E19)</f>
        <v>533655814</v>
      </c>
      <c r="F34" s="210">
        <f t="shared" ref="F34:I34" si="3">SUM(F33+F26+F19)</f>
        <v>478810976.87</v>
      </c>
      <c r="G34" s="210">
        <f t="shared" si="3"/>
        <v>0</v>
      </c>
      <c r="H34" s="210">
        <f t="shared" si="3"/>
        <v>0</v>
      </c>
      <c r="I34" s="210">
        <f t="shared" si="3"/>
        <v>0</v>
      </c>
    </row>
    <row r="35" spans="1:9" ht="15.75" thickBot="1">
      <c r="A35" s="175" t="s">
        <v>213</v>
      </c>
      <c r="B35" s="175"/>
      <c r="C35" s="336" t="s">
        <v>32</v>
      </c>
      <c r="D35" s="337"/>
      <c r="E35" s="337"/>
      <c r="F35" s="337"/>
      <c r="G35" s="337"/>
      <c r="H35" s="337"/>
      <c r="I35" s="52"/>
    </row>
    <row r="36" spans="1:9">
      <c r="A36" s="175" t="s">
        <v>217</v>
      </c>
      <c r="B36" s="175" t="s">
        <v>259</v>
      </c>
      <c r="C36" s="369" t="s">
        <v>33</v>
      </c>
      <c r="D36" s="370"/>
      <c r="E36" s="94">
        <v>407000</v>
      </c>
      <c r="F36" s="94">
        <v>82321.180000000008</v>
      </c>
      <c r="G36" s="223"/>
      <c r="H36" s="224" t="s">
        <v>213</v>
      </c>
      <c r="I36" s="225" t="s">
        <v>213</v>
      </c>
    </row>
    <row r="37" spans="1:9">
      <c r="A37" s="175" t="s">
        <v>217</v>
      </c>
      <c r="B37" s="175" t="s">
        <v>260</v>
      </c>
      <c r="C37" s="369" t="s">
        <v>34</v>
      </c>
      <c r="D37" s="370"/>
      <c r="E37" s="92">
        <v>0</v>
      </c>
      <c r="F37" s="92">
        <v>4867138.26</v>
      </c>
      <c r="G37" s="188" t="s">
        <v>213</v>
      </c>
      <c r="H37" s="219" t="s">
        <v>213</v>
      </c>
      <c r="I37" s="189" t="s">
        <v>213</v>
      </c>
    </row>
    <row r="38" spans="1:9" ht="15" customHeight="1">
      <c r="A38" s="175" t="s">
        <v>217</v>
      </c>
      <c r="B38" s="175" t="s">
        <v>261</v>
      </c>
      <c r="C38" s="369" t="s">
        <v>35</v>
      </c>
      <c r="D38" s="370"/>
      <c r="E38" s="92">
        <v>18465789</v>
      </c>
      <c r="F38" s="92">
        <v>1493737.5</v>
      </c>
      <c r="G38" s="190" t="s">
        <v>1</v>
      </c>
      <c r="H38" s="220" t="s">
        <v>1</v>
      </c>
      <c r="I38" s="191"/>
    </row>
    <row r="39" spans="1:9">
      <c r="A39" s="175" t="s">
        <v>217</v>
      </c>
      <c r="B39" s="175" t="s">
        <v>262</v>
      </c>
      <c r="C39" s="369" t="s">
        <v>36</v>
      </c>
      <c r="D39" s="370"/>
      <c r="E39" s="92">
        <v>1377070</v>
      </c>
      <c r="F39" s="92">
        <v>1416020.71</v>
      </c>
      <c r="G39" s="188"/>
      <c r="H39" s="220" t="s">
        <v>1</v>
      </c>
      <c r="I39" s="191"/>
    </row>
    <row r="40" spans="1:9" ht="15" customHeight="1">
      <c r="A40" s="175" t="s">
        <v>217</v>
      </c>
      <c r="B40" s="175" t="s">
        <v>263</v>
      </c>
      <c r="C40" s="369" t="s">
        <v>37</v>
      </c>
      <c r="D40" s="370"/>
      <c r="E40" s="92">
        <v>0</v>
      </c>
      <c r="F40" s="92">
        <v>0</v>
      </c>
      <c r="G40" s="190" t="s">
        <v>1</v>
      </c>
      <c r="H40" s="220" t="s">
        <v>1</v>
      </c>
      <c r="I40" s="191"/>
    </row>
    <row r="41" spans="1:9" ht="15" customHeight="1" thickBot="1">
      <c r="A41" s="175" t="s">
        <v>217</v>
      </c>
      <c r="B41" s="175" t="s">
        <v>264</v>
      </c>
      <c r="C41" s="369" t="s">
        <v>38</v>
      </c>
      <c r="D41" s="370"/>
      <c r="E41" s="95">
        <v>343325</v>
      </c>
      <c r="F41" s="95">
        <v>413374.83</v>
      </c>
      <c r="G41" s="192" t="s">
        <v>1</v>
      </c>
      <c r="H41" s="221" t="s">
        <v>1</v>
      </c>
      <c r="I41" s="222"/>
    </row>
    <row r="42" spans="1:9" ht="29.45" customHeight="1" thickBot="1">
      <c r="A42" s="175" t="s">
        <v>217</v>
      </c>
      <c r="B42" s="175" t="s">
        <v>265</v>
      </c>
      <c r="C42" s="385" t="s">
        <v>39</v>
      </c>
      <c r="D42" s="386"/>
      <c r="E42" s="166">
        <v>20593184</v>
      </c>
      <c r="F42" s="166">
        <v>8272592.4800000004</v>
      </c>
      <c r="G42" s="166">
        <f>SUM(G36:G41)</f>
        <v>0</v>
      </c>
      <c r="H42" s="166">
        <f>SUM(H36:H41)</f>
        <v>0</v>
      </c>
      <c r="I42" s="166">
        <f>SUM(I36:I41)</f>
        <v>0</v>
      </c>
    </row>
    <row r="43" spans="1:9" ht="15.75" thickBot="1">
      <c r="A43" s="175" t="s">
        <v>213</v>
      </c>
      <c r="B43" s="175"/>
      <c r="C43" s="336" t="s">
        <v>40</v>
      </c>
      <c r="D43" s="337"/>
      <c r="E43" s="337"/>
      <c r="F43" s="337"/>
      <c r="G43" s="337"/>
      <c r="H43" s="337"/>
      <c r="I43" s="68"/>
    </row>
    <row r="44" spans="1:9">
      <c r="A44" s="175" t="s">
        <v>217</v>
      </c>
      <c r="B44" s="175" t="s">
        <v>266</v>
      </c>
      <c r="C44" s="18" t="s">
        <v>41</v>
      </c>
      <c r="D44" s="19"/>
      <c r="E44" s="126">
        <v>0</v>
      </c>
      <c r="F44" s="126">
        <v>0</v>
      </c>
      <c r="G44" s="194" t="s">
        <v>213</v>
      </c>
      <c r="H44" s="226" t="s">
        <v>1</v>
      </c>
      <c r="I44" s="225" t="s">
        <v>213</v>
      </c>
    </row>
    <row r="45" spans="1:9">
      <c r="A45" s="175" t="s">
        <v>217</v>
      </c>
      <c r="B45" s="175" t="s">
        <v>267</v>
      </c>
      <c r="C45" s="66" t="s">
        <v>42</v>
      </c>
      <c r="D45" s="2"/>
      <c r="E45" s="92">
        <v>0</v>
      </c>
      <c r="F45" s="92">
        <v>0</v>
      </c>
      <c r="G45" s="190" t="s">
        <v>1</v>
      </c>
      <c r="H45" s="219" t="s">
        <v>213</v>
      </c>
      <c r="I45" s="191"/>
    </row>
    <row r="46" spans="1:9">
      <c r="A46" s="175" t="s">
        <v>217</v>
      </c>
      <c r="B46" s="175" t="s">
        <v>268</v>
      </c>
      <c r="C46" s="66" t="s">
        <v>43</v>
      </c>
      <c r="D46" s="2"/>
      <c r="E46" s="92">
        <v>13589231</v>
      </c>
      <c r="F46" s="92">
        <v>29194638.710000001</v>
      </c>
      <c r="G46" s="188" t="s">
        <v>213</v>
      </c>
      <c r="H46" s="220" t="s">
        <v>1</v>
      </c>
      <c r="I46" s="191"/>
    </row>
    <row r="47" spans="1:9" ht="15.75" thickBot="1">
      <c r="A47" s="175" t="s">
        <v>217</v>
      </c>
      <c r="B47" s="175" t="s">
        <v>269</v>
      </c>
      <c r="C47" s="367" t="s">
        <v>44</v>
      </c>
      <c r="D47" s="368"/>
      <c r="E47" s="95">
        <v>0</v>
      </c>
      <c r="F47" s="95">
        <v>0</v>
      </c>
      <c r="G47" s="192" t="s">
        <v>1</v>
      </c>
      <c r="H47" s="227" t="s">
        <v>213</v>
      </c>
      <c r="I47" s="228" t="s">
        <v>213</v>
      </c>
    </row>
    <row r="48" spans="1:9" ht="15.75" thickBot="1">
      <c r="A48" s="175" t="s">
        <v>217</v>
      </c>
      <c r="B48" s="175" t="s">
        <v>270</v>
      </c>
      <c r="C48" s="379" t="s">
        <v>45</v>
      </c>
      <c r="D48" s="380"/>
      <c r="E48" s="166">
        <v>13589231</v>
      </c>
      <c r="F48" s="166">
        <v>29194638.710000001</v>
      </c>
      <c r="G48" s="166">
        <f t="shared" ref="G48:I48" si="4">SUM(G44:G47)</f>
        <v>0</v>
      </c>
      <c r="H48" s="166">
        <f t="shared" si="4"/>
        <v>0</v>
      </c>
      <c r="I48" s="166">
        <f t="shared" si="4"/>
        <v>0</v>
      </c>
    </row>
    <row r="49" spans="1:9" ht="15.75" thickBot="1">
      <c r="A49" s="175" t="s">
        <v>213</v>
      </c>
      <c r="B49" s="175"/>
      <c r="C49" s="387" t="s">
        <v>46</v>
      </c>
      <c r="D49" s="388"/>
      <c r="E49" s="208">
        <f>SUM(E48+E42)</f>
        <v>34182415</v>
      </c>
      <c r="F49" s="208">
        <f t="shared" ref="F49:I49" si="5">SUM(F48+F42)</f>
        <v>37467231.189999998</v>
      </c>
      <c r="G49" s="208">
        <f t="shared" si="5"/>
        <v>0</v>
      </c>
      <c r="H49" s="208">
        <f t="shared" si="5"/>
        <v>0</v>
      </c>
      <c r="I49" s="208">
        <f t="shared" si="5"/>
        <v>0</v>
      </c>
    </row>
    <row r="50" spans="1:9" s="65" customFormat="1" ht="15.75" thickBot="1">
      <c r="A50" s="175" t="s">
        <v>213</v>
      </c>
      <c r="B50" s="175"/>
      <c r="C50" s="69"/>
      <c r="D50" s="69"/>
      <c r="E50" s="55"/>
      <c r="F50" s="55"/>
      <c r="G50" s="55"/>
      <c r="H50" s="55"/>
      <c r="I50" s="55"/>
    </row>
    <row r="51" spans="1:9" ht="15.75" thickBot="1">
      <c r="A51" s="175" t="s">
        <v>217</v>
      </c>
      <c r="B51" s="175" t="s">
        <v>271</v>
      </c>
      <c r="C51" s="381" t="s">
        <v>205</v>
      </c>
      <c r="D51" s="382"/>
      <c r="E51" s="315">
        <v>49803652</v>
      </c>
      <c r="F51" s="315">
        <v>50873287.729999997</v>
      </c>
      <c r="G51" s="315"/>
      <c r="H51" s="315"/>
      <c r="I51" s="316"/>
    </row>
    <row r="52" spans="1:9" ht="15.75" thickBot="1">
      <c r="A52" s="175" t="s">
        <v>213</v>
      </c>
      <c r="B52" s="175"/>
      <c r="I52" s="70"/>
    </row>
    <row r="53" spans="1:9" ht="15.75" thickBot="1">
      <c r="A53" s="175" t="s">
        <v>213</v>
      </c>
      <c r="B53" s="175"/>
      <c r="C53" s="389" t="s">
        <v>230</v>
      </c>
      <c r="D53" s="390"/>
      <c r="E53" s="207">
        <f>SUM(E51+E48+E42++E33+E26+E19)</f>
        <v>617641881</v>
      </c>
      <c r="F53" s="207">
        <f t="shared" ref="F53:I53" si="6">SUM(F51+F48+F42++F33+F26+F19)</f>
        <v>567151495.78999996</v>
      </c>
      <c r="G53" s="207">
        <f t="shared" si="6"/>
        <v>0</v>
      </c>
      <c r="H53" s="207">
        <f t="shared" si="6"/>
        <v>0</v>
      </c>
      <c r="I53" s="207">
        <f t="shared" si="6"/>
        <v>0</v>
      </c>
    </row>
    <row r="54" spans="1:9" s="24" customFormat="1" ht="15.75" thickBot="1">
      <c r="A54" s="175" t="s">
        <v>213</v>
      </c>
      <c r="B54" s="175"/>
      <c r="C54" s="25"/>
      <c r="D54" s="25"/>
      <c r="I54" s="71"/>
    </row>
    <row r="55" spans="1:9" ht="15.75" thickBot="1">
      <c r="A55" s="175" t="s">
        <v>213</v>
      </c>
      <c r="B55" s="175"/>
      <c r="C55" s="389" t="s">
        <v>231</v>
      </c>
      <c r="D55" s="390"/>
      <c r="E55" s="207">
        <f>('Spesa Cassa'!D6+'Spesa Cassa'!D7+'Spesa Cassa'!D8+'Spesa Cassa'!D15)</f>
        <v>631179735</v>
      </c>
      <c r="F55" s="207">
        <f>('Spesa Cassa'!E6+'Spesa Cassa'!E7+'Spesa Cassa'!E8+'Spesa Cassa'!E15)</f>
        <v>570847168.80999994</v>
      </c>
      <c r="G55" s="207">
        <f>('Spesa Cassa'!F6+'Spesa Cassa'!F7+'Spesa Cassa'!F8+'Spesa Cassa'!F15)</f>
        <v>0</v>
      </c>
      <c r="H55" s="207">
        <f>('Spesa Cassa'!G6+'Spesa Cassa'!G7+'Spesa Cassa'!G8+'Spesa Cassa'!G15)</f>
        <v>0</v>
      </c>
      <c r="I55" s="207">
        <f>('Spesa Cassa'!H6+'Spesa Cassa'!H7+'Spesa Cassa'!H8+'Spesa Cassa'!H15)</f>
        <v>0</v>
      </c>
    </row>
    <row r="56" spans="1:9" ht="15.75" thickBot="1">
      <c r="A56" s="175" t="s">
        <v>213</v>
      </c>
      <c r="B56" s="175"/>
      <c r="C56" s="100"/>
      <c r="D56" s="100"/>
      <c r="E56" s="100"/>
      <c r="F56" s="100"/>
      <c r="G56" s="100"/>
      <c r="H56" s="100"/>
      <c r="I56" s="130"/>
    </row>
    <row r="57" spans="1:9" ht="19.5" thickBot="1">
      <c r="A57" s="175" t="s">
        <v>213</v>
      </c>
      <c r="B57" s="175"/>
      <c r="C57" s="26"/>
      <c r="D57" s="27"/>
      <c r="E57" s="131">
        <v>2011</v>
      </c>
      <c r="F57" s="131">
        <v>2012</v>
      </c>
      <c r="G57" s="131">
        <v>2013</v>
      </c>
      <c r="H57" s="132">
        <v>2014</v>
      </c>
      <c r="I57" s="52">
        <v>2015</v>
      </c>
    </row>
    <row r="58" spans="1:9" ht="15.75" thickBot="1">
      <c r="A58" s="175" t="s">
        <v>273</v>
      </c>
      <c r="B58" s="175" t="s">
        <v>238</v>
      </c>
      <c r="C58" s="394" t="s">
        <v>292</v>
      </c>
      <c r="D58" s="395"/>
      <c r="E58" s="214">
        <v>166897333</v>
      </c>
      <c r="F58" s="214">
        <v>163201660.13999999</v>
      </c>
      <c r="G58" s="214">
        <f t="shared" ref="G58:I58" si="7">G53+G3-G55</f>
        <v>0</v>
      </c>
      <c r="H58" s="214">
        <f t="shared" si="7"/>
        <v>0</v>
      </c>
      <c r="I58" s="334">
        <f t="shared" si="7"/>
        <v>0</v>
      </c>
    </row>
    <row r="59" spans="1:9">
      <c r="E59" s="72"/>
      <c r="F59" s="72"/>
      <c r="G59" s="72"/>
      <c r="H59" s="72"/>
      <c r="I59" s="72"/>
    </row>
    <row r="60" spans="1:9" s="12" customFormat="1" ht="31.9" customHeight="1">
      <c r="A60"/>
      <c r="B60"/>
      <c r="C60" s="383"/>
      <c r="D60" s="383"/>
    </row>
    <row r="61" spans="1:9" s="12" customFormat="1">
      <c r="A61"/>
      <c r="B61"/>
    </row>
    <row r="62" spans="1:9" s="12" customFormat="1">
      <c r="A62"/>
      <c r="B62"/>
      <c r="C62" s="384"/>
      <c r="D62" s="384"/>
      <c r="E62" s="55"/>
      <c r="F62" s="55"/>
      <c r="G62" s="55"/>
      <c r="H62" s="55"/>
      <c r="I62" s="55"/>
    </row>
  </sheetData>
  <sheetProtection password="DFB5" sheet="1" objects="1" scenarios="1"/>
  <mergeCells count="42">
    <mergeCell ref="C27:I27"/>
    <mergeCell ref="C1:I1"/>
    <mergeCell ref="C55:D55"/>
    <mergeCell ref="C58:D58"/>
    <mergeCell ref="C3:D3"/>
    <mergeCell ref="C36:D36"/>
    <mergeCell ref="C37:D37"/>
    <mergeCell ref="C38:D38"/>
    <mergeCell ref="C23:D23"/>
    <mergeCell ref="C35:H35"/>
    <mergeCell ref="C24:D24"/>
    <mergeCell ref="C25:D25"/>
    <mergeCell ref="C26:D26"/>
    <mergeCell ref="C28:D28"/>
    <mergeCell ref="C30:D30"/>
    <mergeCell ref="C31:D31"/>
    <mergeCell ref="C60:D60"/>
    <mergeCell ref="C62:D62"/>
    <mergeCell ref="C48:D48"/>
    <mergeCell ref="C42:D42"/>
    <mergeCell ref="C43:H43"/>
    <mergeCell ref="C47:D47"/>
    <mergeCell ref="C49:D49"/>
    <mergeCell ref="C53:D53"/>
    <mergeCell ref="C32:D32"/>
    <mergeCell ref="C33:D33"/>
    <mergeCell ref="C51:D51"/>
    <mergeCell ref="C39:D39"/>
    <mergeCell ref="C40:D40"/>
    <mergeCell ref="C41:D41"/>
    <mergeCell ref="C22:D22"/>
    <mergeCell ref="C4:H4"/>
    <mergeCell ref="E5:G5"/>
    <mergeCell ref="E7:G7"/>
    <mergeCell ref="C8:D8"/>
    <mergeCell ref="H5:I5"/>
    <mergeCell ref="H7:I7"/>
    <mergeCell ref="C13:D13"/>
    <mergeCell ref="C16:D16"/>
    <mergeCell ref="C19:D19"/>
    <mergeCell ref="C21:D21"/>
    <mergeCell ref="C20:I20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5"/>
  <sheetViews>
    <sheetView topLeftCell="C1" workbookViewId="0">
      <selection activeCell="D19" sqref="D19"/>
    </sheetView>
  </sheetViews>
  <sheetFormatPr defaultRowHeight="15"/>
  <cols>
    <col min="1" max="1" width="3" hidden="1" customWidth="1"/>
    <col min="2" max="2" width="4" hidden="1" customWidth="1"/>
    <col min="3" max="3" width="40.7109375" bestFit="1" customWidth="1"/>
    <col min="4" max="8" width="17.7109375" bestFit="1" customWidth="1"/>
    <col min="9" max="9" width="0" hidden="1" customWidth="1"/>
  </cols>
  <sheetData>
    <row r="1" spans="1:9" ht="19.5" thickBot="1">
      <c r="A1" t="s">
        <v>210</v>
      </c>
      <c r="B1" t="s">
        <v>211</v>
      </c>
      <c r="C1" s="365" t="s">
        <v>63</v>
      </c>
      <c r="D1" s="366"/>
      <c r="E1" s="366"/>
      <c r="F1" s="366"/>
      <c r="G1" s="366"/>
      <c r="H1" s="366"/>
      <c r="I1" s="29"/>
    </row>
    <row r="2" spans="1:9" ht="15.75" thickBot="1">
      <c r="C2" s="403" t="s">
        <v>64</v>
      </c>
      <c r="D2" s="404"/>
      <c r="E2" s="404"/>
      <c r="F2" s="404"/>
      <c r="G2" s="404"/>
      <c r="H2" s="405"/>
    </row>
    <row r="3" spans="1:9">
      <c r="C3" s="400" t="s">
        <v>51</v>
      </c>
      <c r="D3" s="352" t="s">
        <v>62</v>
      </c>
      <c r="E3" s="352"/>
      <c r="F3" s="352"/>
      <c r="G3" s="352" t="s">
        <v>11</v>
      </c>
      <c r="H3" s="353"/>
    </row>
    <row r="4" spans="1:9">
      <c r="C4" s="401"/>
      <c r="D4" s="7">
        <v>2011</v>
      </c>
      <c r="E4" s="7">
        <v>2012</v>
      </c>
      <c r="F4" s="7">
        <v>2013</v>
      </c>
      <c r="G4" s="7">
        <v>2014</v>
      </c>
      <c r="H4" s="73">
        <v>2015</v>
      </c>
    </row>
    <row r="5" spans="1:9" ht="15.75" thickBot="1">
      <c r="C5" s="402"/>
      <c r="D5" s="339" t="s">
        <v>13</v>
      </c>
      <c r="E5" s="339"/>
      <c r="F5" s="339"/>
      <c r="G5" s="339" t="s">
        <v>14</v>
      </c>
      <c r="H5" s="340"/>
    </row>
    <row r="6" spans="1:9">
      <c r="A6" s="175" t="s">
        <v>218</v>
      </c>
      <c r="B6" s="175" t="s">
        <v>219</v>
      </c>
      <c r="C6" s="16" t="s">
        <v>52</v>
      </c>
      <c r="D6" s="165">
        <v>412081884</v>
      </c>
      <c r="E6" s="165">
        <v>411539652.18000001</v>
      </c>
      <c r="F6" s="314">
        <v>0</v>
      </c>
      <c r="G6" s="314">
        <v>0</v>
      </c>
      <c r="H6" s="332">
        <v>0</v>
      </c>
    </row>
    <row r="7" spans="1:9">
      <c r="A7" s="175" t="s">
        <v>218</v>
      </c>
      <c r="B7" s="175" t="s">
        <v>274</v>
      </c>
      <c r="C7" s="57" t="s">
        <v>172</v>
      </c>
      <c r="D7" s="128">
        <v>0</v>
      </c>
      <c r="E7" s="133">
        <v>0</v>
      </c>
      <c r="F7" s="230">
        <v>0</v>
      </c>
      <c r="G7" s="230">
        <v>0</v>
      </c>
      <c r="H7" s="231">
        <v>0</v>
      </c>
      <c r="I7" t="s">
        <v>287</v>
      </c>
    </row>
    <row r="8" spans="1:9" ht="23.25">
      <c r="A8" s="175" t="s">
        <v>213</v>
      </c>
      <c r="B8" s="175"/>
      <c r="C8" s="58" t="s">
        <v>173</v>
      </c>
      <c r="D8" s="323" t="s">
        <v>212</v>
      </c>
      <c r="E8" s="323" t="s">
        <v>212</v>
      </c>
      <c r="F8" s="230">
        <v>0</v>
      </c>
      <c r="G8" s="230">
        <v>0</v>
      </c>
      <c r="H8" s="231">
        <v>0</v>
      </c>
    </row>
    <row r="9" spans="1:9">
      <c r="A9" s="175" t="s">
        <v>218</v>
      </c>
      <c r="B9" s="175" t="s">
        <v>274</v>
      </c>
      <c r="C9" s="57" t="s">
        <v>174</v>
      </c>
      <c r="D9" s="128">
        <v>0</v>
      </c>
      <c r="E9" s="133">
        <v>0</v>
      </c>
      <c r="F9" s="230">
        <v>0</v>
      </c>
      <c r="G9" s="230">
        <v>0</v>
      </c>
      <c r="H9" s="231">
        <v>0</v>
      </c>
      <c r="I9" t="s">
        <v>288</v>
      </c>
    </row>
    <row r="10" spans="1:9">
      <c r="A10" s="175" t="s">
        <v>218</v>
      </c>
      <c r="B10" s="175" t="s">
        <v>275</v>
      </c>
      <c r="C10" s="16" t="s">
        <v>53</v>
      </c>
      <c r="D10" s="128">
        <v>36775185</v>
      </c>
      <c r="E10" s="133">
        <v>23516072.300000001</v>
      </c>
      <c r="F10" s="230">
        <v>0</v>
      </c>
      <c r="G10" s="230">
        <v>0</v>
      </c>
      <c r="H10" s="231">
        <v>0</v>
      </c>
    </row>
    <row r="11" spans="1:9">
      <c r="A11" s="175" t="s">
        <v>218</v>
      </c>
      <c r="B11" s="175" t="s">
        <v>276</v>
      </c>
      <c r="C11" s="16" t="s">
        <v>54</v>
      </c>
      <c r="D11" s="128">
        <v>37209351</v>
      </c>
      <c r="E11" s="133">
        <v>68608068.480000004</v>
      </c>
      <c r="F11" s="230">
        <v>0</v>
      </c>
      <c r="G11" s="230">
        <v>0</v>
      </c>
      <c r="H11" s="231">
        <v>0</v>
      </c>
    </row>
    <row r="12" spans="1:9">
      <c r="A12" s="175" t="s">
        <v>218</v>
      </c>
      <c r="B12" s="175" t="s">
        <v>238</v>
      </c>
      <c r="C12" s="11" t="s">
        <v>55</v>
      </c>
      <c r="D12" s="128">
        <v>0</v>
      </c>
      <c r="E12" s="133">
        <v>0</v>
      </c>
      <c r="F12" s="230">
        <v>0</v>
      </c>
      <c r="G12" s="230">
        <v>0</v>
      </c>
      <c r="H12" s="231">
        <v>0</v>
      </c>
    </row>
    <row r="13" spans="1:9">
      <c r="A13" s="175" t="s">
        <v>218</v>
      </c>
      <c r="B13" s="175" t="s">
        <v>239</v>
      </c>
      <c r="C13" s="17" t="s">
        <v>56</v>
      </c>
      <c r="D13" s="128">
        <v>0</v>
      </c>
      <c r="E13" s="133">
        <v>0</v>
      </c>
      <c r="F13" s="230">
        <v>0</v>
      </c>
      <c r="G13" s="230">
        <v>0</v>
      </c>
      <c r="H13" s="231">
        <v>0</v>
      </c>
    </row>
    <row r="14" spans="1:9">
      <c r="A14" s="175" t="s">
        <v>218</v>
      </c>
      <c r="B14" s="175" t="s">
        <v>240</v>
      </c>
      <c r="C14" s="11" t="s">
        <v>57</v>
      </c>
      <c r="D14" s="128">
        <v>24657643</v>
      </c>
      <c r="E14" s="133">
        <v>25023906.789999999</v>
      </c>
      <c r="F14" s="230">
        <v>0</v>
      </c>
      <c r="G14" s="230">
        <v>0</v>
      </c>
      <c r="H14" s="231">
        <v>0</v>
      </c>
    </row>
    <row r="15" spans="1:9">
      <c r="A15" s="175" t="s">
        <v>218</v>
      </c>
      <c r="B15" s="175" t="s">
        <v>241</v>
      </c>
      <c r="C15" s="11" t="s">
        <v>58</v>
      </c>
      <c r="D15" s="128">
        <v>12551708</v>
      </c>
      <c r="E15" s="133">
        <v>13095566.949999999</v>
      </c>
      <c r="F15" s="230">
        <v>0</v>
      </c>
      <c r="G15" s="230">
        <v>0</v>
      </c>
      <c r="H15" s="231">
        <v>0</v>
      </c>
    </row>
    <row r="16" spans="1:9">
      <c r="A16" s="175" t="s">
        <v>218</v>
      </c>
      <c r="B16" s="175" t="s">
        <v>242</v>
      </c>
      <c r="C16" s="11" t="s">
        <v>59</v>
      </c>
      <c r="D16" s="128">
        <v>0</v>
      </c>
      <c r="E16" s="133">
        <v>0</v>
      </c>
      <c r="F16" s="230">
        <v>0</v>
      </c>
      <c r="G16" s="230">
        <v>0</v>
      </c>
      <c r="H16" s="231">
        <v>0</v>
      </c>
    </row>
    <row r="17" spans="1:9">
      <c r="A17" s="175" t="s">
        <v>218</v>
      </c>
      <c r="B17" s="175" t="s">
        <v>277</v>
      </c>
      <c r="C17" s="11" t="s">
        <v>60</v>
      </c>
      <c r="D17" s="128">
        <v>0</v>
      </c>
      <c r="E17" s="133">
        <v>30488594.739999998</v>
      </c>
      <c r="F17" s="230">
        <v>0</v>
      </c>
      <c r="G17" s="230">
        <v>0</v>
      </c>
      <c r="H17" s="231">
        <v>0</v>
      </c>
    </row>
    <row r="18" spans="1:9" ht="15.75" thickBot="1">
      <c r="A18" s="175" t="s">
        <v>218</v>
      </c>
      <c r="B18" s="175" t="s">
        <v>243</v>
      </c>
      <c r="C18" s="16" t="s">
        <v>206</v>
      </c>
      <c r="D18" s="128">
        <v>47940925</v>
      </c>
      <c r="E18" s="133">
        <v>47931970.030000001</v>
      </c>
      <c r="F18" s="230">
        <v>0</v>
      </c>
      <c r="G18" s="230">
        <v>0</v>
      </c>
      <c r="H18" s="231">
        <v>0</v>
      </c>
    </row>
    <row r="19" spans="1:9" ht="15.75" thickBot="1">
      <c r="A19" s="175" t="s">
        <v>218</v>
      </c>
      <c r="B19" s="175" t="s">
        <v>246</v>
      </c>
      <c r="C19" s="28" t="s">
        <v>61</v>
      </c>
      <c r="D19" s="166">
        <v>534007345</v>
      </c>
      <c r="E19" s="166">
        <v>551595762.99000001</v>
      </c>
      <c r="F19" s="166">
        <f t="shared" ref="F19:H19" si="0">F6+F10+F11+F18</f>
        <v>0</v>
      </c>
      <c r="G19" s="166">
        <f t="shared" si="0"/>
        <v>0</v>
      </c>
      <c r="H19" s="166">
        <f t="shared" si="0"/>
        <v>0</v>
      </c>
    </row>
    <row r="20" spans="1:9">
      <c r="A20" s="175"/>
      <c r="B20" s="175"/>
    </row>
    <row r="21" spans="1:9">
      <c r="A21" s="175"/>
      <c r="B21" s="175"/>
    </row>
    <row r="22" spans="1:9" ht="15.75" thickBot="1">
      <c r="A22" s="175"/>
      <c r="B22" s="175"/>
    </row>
    <row r="23" spans="1:9" ht="15.75" thickBot="1">
      <c r="A23" s="175"/>
      <c r="B23" s="175"/>
      <c r="C23" s="403" t="s">
        <v>175</v>
      </c>
      <c r="D23" s="404"/>
      <c r="E23" s="404"/>
      <c r="F23" s="404"/>
      <c r="G23" s="404"/>
      <c r="H23" s="405"/>
    </row>
    <row r="24" spans="1:9">
      <c r="A24" s="175"/>
      <c r="B24" s="175"/>
      <c r="C24" s="400" t="s">
        <v>51</v>
      </c>
      <c r="D24" s="352" t="s">
        <v>62</v>
      </c>
      <c r="E24" s="352"/>
      <c r="F24" s="352"/>
      <c r="G24" s="352" t="s">
        <v>11</v>
      </c>
      <c r="H24" s="353"/>
    </row>
    <row r="25" spans="1:9">
      <c r="A25" s="175"/>
      <c r="B25" s="175"/>
      <c r="C25" s="401"/>
      <c r="D25" s="7">
        <v>2011</v>
      </c>
      <c r="E25" s="7">
        <v>2012</v>
      </c>
      <c r="F25" s="7">
        <v>2013</v>
      </c>
      <c r="G25" s="7">
        <v>2014</v>
      </c>
      <c r="H25" s="73">
        <v>2015</v>
      </c>
    </row>
    <row r="26" spans="1:9" ht="15.75" thickBot="1">
      <c r="A26" s="175"/>
      <c r="B26" s="175"/>
      <c r="C26" s="401"/>
      <c r="D26" s="406" t="s">
        <v>13</v>
      </c>
      <c r="E26" s="406"/>
      <c r="F26" s="406"/>
      <c r="G26" s="339" t="s">
        <v>14</v>
      </c>
      <c r="H26" s="340"/>
    </row>
    <row r="27" spans="1:9">
      <c r="A27" s="175" t="s">
        <v>220</v>
      </c>
      <c r="B27" s="175" t="s">
        <v>219</v>
      </c>
      <c r="C27" s="59" t="s">
        <v>176</v>
      </c>
      <c r="D27" s="234">
        <v>129803968</v>
      </c>
      <c r="E27" s="234">
        <v>131820517.01000001</v>
      </c>
      <c r="F27" s="235"/>
      <c r="G27" s="235"/>
      <c r="H27" s="236"/>
      <c r="I27" t="s">
        <v>285</v>
      </c>
    </row>
    <row r="28" spans="1:9">
      <c r="A28" s="175" t="s">
        <v>220</v>
      </c>
      <c r="B28" s="175" t="s">
        <v>242</v>
      </c>
      <c r="C28" s="60" t="s">
        <v>181</v>
      </c>
      <c r="D28" s="241">
        <v>107115640</v>
      </c>
      <c r="E28" s="241">
        <v>107376041.19</v>
      </c>
      <c r="F28" s="237"/>
      <c r="G28" s="237"/>
      <c r="H28" s="238"/>
      <c r="I28" s="287" t="s">
        <v>286</v>
      </c>
    </row>
    <row r="29" spans="1:9">
      <c r="A29" s="175" t="s">
        <v>220</v>
      </c>
      <c r="B29" s="175" t="s">
        <v>278</v>
      </c>
      <c r="C29" s="60" t="s">
        <v>177</v>
      </c>
      <c r="D29" s="241">
        <v>11367435</v>
      </c>
      <c r="E29" s="241">
        <v>5500647.8899999997</v>
      </c>
      <c r="F29" s="237"/>
      <c r="G29" s="237"/>
      <c r="H29" s="238"/>
      <c r="I29" s="287" t="s">
        <v>286</v>
      </c>
    </row>
    <row r="30" spans="1:9">
      <c r="A30" s="175" t="s">
        <v>220</v>
      </c>
      <c r="B30" s="175" t="s">
        <v>249</v>
      </c>
      <c r="C30" s="60" t="s">
        <v>178</v>
      </c>
      <c r="D30" s="241">
        <v>8431068</v>
      </c>
      <c r="E30" s="241">
        <v>6740658.5999999996</v>
      </c>
      <c r="F30" s="237"/>
      <c r="G30" s="237"/>
      <c r="H30" s="238"/>
      <c r="I30" s="287" t="s">
        <v>286</v>
      </c>
    </row>
    <row r="31" spans="1:9">
      <c r="A31" s="175" t="s">
        <v>220</v>
      </c>
      <c r="B31" s="175" t="s">
        <v>251</v>
      </c>
      <c r="C31" s="60" t="s">
        <v>182</v>
      </c>
      <c r="D31" s="241">
        <v>8436802</v>
      </c>
      <c r="E31" s="241">
        <v>6292718.5999999996</v>
      </c>
      <c r="F31" s="237"/>
      <c r="G31" s="237"/>
      <c r="H31" s="238"/>
      <c r="I31" s="287" t="s">
        <v>286</v>
      </c>
    </row>
    <row r="32" spans="1:9">
      <c r="A32" s="175" t="s">
        <v>220</v>
      </c>
      <c r="B32" s="175" t="s">
        <v>252</v>
      </c>
      <c r="C32" s="60" t="s">
        <v>179</v>
      </c>
      <c r="D32" s="241">
        <v>43102933</v>
      </c>
      <c r="E32" s="241">
        <v>44774990.43</v>
      </c>
      <c r="F32" s="237"/>
      <c r="G32" s="237"/>
      <c r="H32" s="238"/>
      <c r="I32" s="287" t="s">
        <v>286</v>
      </c>
    </row>
    <row r="33" spans="1:9">
      <c r="A33" s="175" t="s">
        <v>220</v>
      </c>
      <c r="B33" s="175" t="s">
        <v>279</v>
      </c>
      <c r="C33" s="60" t="s">
        <v>180</v>
      </c>
      <c r="D33" s="241">
        <v>30362243</v>
      </c>
      <c r="E33" s="241">
        <v>25157080.760000002</v>
      </c>
      <c r="F33" s="237"/>
      <c r="G33" s="237"/>
      <c r="H33" s="238"/>
      <c r="I33" s="287" t="s">
        <v>286</v>
      </c>
    </row>
    <row r="34" spans="1:9">
      <c r="A34" s="175" t="s">
        <v>220</v>
      </c>
      <c r="B34" s="175" t="s">
        <v>280</v>
      </c>
      <c r="C34" s="60" t="s">
        <v>183</v>
      </c>
      <c r="D34" s="241">
        <v>19977454</v>
      </c>
      <c r="E34" s="241">
        <v>17957283.640000001</v>
      </c>
      <c r="F34" s="237"/>
      <c r="G34" s="237"/>
      <c r="H34" s="238"/>
      <c r="I34" s="287" t="s">
        <v>286</v>
      </c>
    </row>
    <row r="35" spans="1:9" ht="15.75" thickBot="1">
      <c r="A35" s="175" t="s">
        <v>220</v>
      </c>
      <c r="B35" s="175" t="s">
        <v>281</v>
      </c>
      <c r="C35" s="61" t="s">
        <v>184</v>
      </c>
      <c r="D35" s="242">
        <v>53484341</v>
      </c>
      <c r="E35" s="242">
        <v>65919714.060000002</v>
      </c>
      <c r="F35" s="239"/>
      <c r="G35" s="239"/>
      <c r="H35" s="240"/>
      <c r="I35" s="287" t="s">
        <v>286</v>
      </c>
    </row>
  </sheetData>
  <sheetProtection password="DFB5" sheet="1" objects="1" scenarios="1"/>
  <mergeCells count="13">
    <mergeCell ref="C23:H23"/>
    <mergeCell ref="C24:C26"/>
    <mergeCell ref="D24:F24"/>
    <mergeCell ref="G24:H24"/>
    <mergeCell ref="D26:F26"/>
    <mergeCell ref="G26:H26"/>
    <mergeCell ref="C1:H1"/>
    <mergeCell ref="C3:C5"/>
    <mergeCell ref="D5:F5"/>
    <mergeCell ref="D3:F3"/>
    <mergeCell ref="G3:H3"/>
    <mergeCell ref="G5:H5"/>
    <mergeCell ref="C2:H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6"/>
  <sheetViews>
    <sheetView topLeftCell="C1" workbookViewId="0">
      <selection activeCell="D16" sqref="D16"/>
    </sheetView>
  </sheetViews>
  <sheetFormatPr defaultRowHeight="15"/>
  <cols>
    <col min="1" max="1" width="3" hidden="1" customWidth="1"/>
    <col min="2" max="2" width="4" hidden="1" customWidth="1"/>
    <col min="3" max="3" width="40.7109375" bestFit="1" customWidth="1"/>
    <col min="4" max="8" width="15.140625" bestFit="1" customWidth="1"/>
  </cols>
  <sheetData>
    <row r="1" spans="1:8" ht="19.5" thickBot="1">
      <c r="A1" s="229" t="s">
        <v>210</v>
      </c>
      <c r="B1" s="229" t="s">
        <v>211</v>
      </c>
      <c r="C1" s="407" t="s">
        <v>65</v>
      </c>
      <c r="D1" s="408"/>
      <c r="E1" s="408"/>
      <c r="F1" s="408"/>
      <c r="G1" s="408"/>
    </row>
    <row r="2" spans="1:8" ht="15.75" thickBot="1">
      <c r="A2" s="229"/>
      <c r="B2" s="229"/>
      <c r="C2" s="403" t="s">
        <v>67</v>
      </c>
      <c r="D2" s="404"/>
      <c r="E2" s="404"/>
      <c r="F2" s="404"/>
      <c r="G2" s="404"/>
      <c r="H2" s="51"/>
    </row>
    <row r="3" spans="1:8" ht="27" customHeight="1">
      <c r="A3" s="229"/>
      <c r="B3" s="229"/>
      <c r="C3" s="409" t="s">
        <v>51</v>
      </c>
      <c r="D3" s="410" t="s">
        <v>66</v>
      </c>
      <c r="E3" s="410"/>
      <c r="F3" s="410"/>
      <c r="G3" s="411" t="s">
        <v>66</v>
      </c>
      <c r="H3" s="412"/>
    </row>
    <row r="4" spans="1:8">
      <c r="A4" s="229"/>
      <c r="B4" s="229"/>
      <c r="C4" s="401"/>
      <c r="D4" s="7">
        <v>2011</v>
      </c>
      <c r="E4" s="7">
        <v>2012</v>
      </c>
      <c r="F4" s="7">
        <v>2013</v>
      </c>
      <c r="G4" s="67">
        <v>2014</v>
      </c>
      <c r="H4" s="161">
        <v>2015</v>
      </c>
    </row>
    <row r="5" spans="1:8" ht="15.75" thickBot="1">
      <c r="A5" s="229"/>
      <c r="B5" s="229"/>
      <c r="C5" s="402"/>
      <c r="D5" s="406" t="s">
        <v>13</v>
      </c>
      <c r="E5" s="406"/>
      <c r="F5" s="406"/>
      <c r="G5" s="339" t="s">
        <v>185</v>
      </c>
      <c r="H5" s="413"/>
    </row>
    <row r="6" spans="1:8" ht="15.75" thickBot="1">
      <c r="A6" s="175" t="s">
        <v>218</v>
      </c>
      <c r="B6" s="175" t="s">
        <v>219</v>
      </c>
      <c r="C6" s="75" t="s">
        <v>52</v>
      </c>
      <c r="D6" s="333">
        <v>467055148</v>
      </c>
      <c r="E6" s="333">
        <v>425076749.31999999</v>
      </c>
      <c r="F6" s="314">
        <v>0</v>
      </c>
      <c r="G6" s="314">
        <v>0</v>
      </c>
      <c r="H6" s="314">
        <v>0</v>
      </c>
    </row>
    <row r="7" spans="1:8" ht="15.75" thickBot="1">
      <c r="A7" s="175" t="s">
        <v>218</v>
      </c>
      <c r="B7" s="175" t="s">
        <v>275</v>
      </c>
      <c r="C7" s="76" t="s">
        <v>53</v>
      </c>
      <c r="D7" s="333">
        <v>80026582</v>
      </c>
      <c r="E7" s="333">
        <v>37054754.490000002</v>
      </c>
      <c r="F7" s="314">
        <v>0</v>
      </c>
      <c r="G7" s="314">
        <v>0</v>
      </c>
      <c r="H7" s="314">
        <v>0</v>
      </c>
    </row>
    <row r="8" spans="1:8" ht="15.75" thickBot="1">
      <c r="A8" s="175" t="s">
        <v>218</v>
      </c>
      <c r="B8" s="175" t="s">
        <v>276</v>
      </c>
      <c r="C8" s="76" t="s">
        <v>54</v>
      </c>
      <c r="D8" s="333">
        <v>37209351</v>
      </c>
      <c r="E8" s="333">
        <v>59256905.380000003</v>
      </c>
      <c r="F8" s="314">
        <v>0</v>
      </c>
      <c r="G8" s="314">
        <v>0</v>
      </c>
      <c r="H8" s="314">
        <v>0</v>
      </c>
    </row>
    <row r="9" spans="1:8" ht="15.75" thickBot="1">
      <c r="A9" s="175" t="s">
        <v>218</v>
      </c>
      <c r="B9" s="175" t="s">
        <v>238</v>
      </c>
      <c r="C9" s="77" t="s">
        <v>55</v>
      </c>
      <c r="D9" s="126">
        <v>0</v>
      </c>
      <c r="E9" s="126">
        <v>0</v>
      </c>
      <c r="F9" s="322">
        <v>0</v>
      </c>
      <c r="G9" s="322">
        <v>0</v>
      </c>
      <c r="H9" s="322">
        <v>0</v>
      </c>
    </row>
    <row r="10" spans="1:8" ht="15.75" thickBot="1">
      <c r="A10" s="175" t="s">
        <v>218</v>
      </c>
      <c r="B10" s="175" t="s">
        <v>239</v>
      </c>
      <c r="C10" s="78" t="s">
        <v>56</v>
      </c>
      <c r="D10" s="126">
        <v>0</v>
      </c>
      <c r="E10" s="126">
        <v>0</v>
      </c>
      <c r="F10" s="322">
        <v>0</v>
      </c>
      <c r="G10" s="322">
        <v>0</v>
      </c>
      <c r="H10" s="322">
        <v>0</v>
      </c>
    </row>
    <row r="11" spans="1:8" ht="15.75" thickBot="1">
      <c r="A11" s="175" t="s">
        <v>218</v>
      </c>
      <c r="B11" s="175" t="s">
        <v>240</v>
      </c>
      <c r="C11" s="77" t="s">
        <v>57</v>
      </c>
      <c r="D11" s="126">
        <v>24657643</v>
      </c>
      <c r="E11" s="126">
        <v>25023906.789999999</v>
      </c>
      <c r="F11" s="322">
        <v>0</v>
      </c>
      <c r="G11" s="322">
        <v>0</v>
      </c>
      <c r="H11" s="322">
        <v>0</v>
      </c>
    </row>
    <row r="12" spans="1:8" ht="15.75" thickBot="1">
      <c r="A12" s="175" t="s">
        <v>218</v>
      </c>
      <c r="B12" s="175" t="s">
        <v>241</v>
      </c>
      <c r="C12" s="77" t="s">
        <v>58</v>
      </c>
      <c r="D12" s="126">
        <v>12551708</v>
      </c>
      <c r="E12" s="126">
        <v>13095566.949999999</v>
      </c>
      <c r="F12" s="322">
        <v>0</v>
      </c>
      <c r="G12" s="322">
        <v>0</v>
      </c>
      <c r="H12" s="322">
        <v>0</v>
      </c>
    </row>
    <row r="13" spans="1:8" ht="15.75" thickBot="1">
      <c r="A13" s="175" t="s">
        <v>218</v>
      </c>
      <c r="B13" s="175" t="s">
        <v>242</v>
      </c>
      <c r="C13" s="77" t="s">
        <v>59</v>
      </c>
      <c r="D13" s="126">
        <v>0</v>
      </c>
      <c r="E13" s="126">
        <v>0</v>
      </c>
      <c r="F13" s="322">
        <v>0</v>
      </c>
      <c r="G13" s="322">
        <v>0</v>
      </c>
      <c r="H13" s="322">
        <v>0</v>
      </c>
    </row>
    <row r="14" spans="1:8" ht="15.75" thickBot="1">
      <c r="A14" s="175" t="s">
        <v>218</v>
      </c>
      <c r="B14" s="175" t="s">
        <v>277</v>
      </c>
      <c r="C14" s="77" t="s">
        <v>60</v>
      </c>
      <c r="D14" s="126">
        <v>0</v>
      </c>
      <c r="E14" s="126">
        <v>21137431.640000001</v>
      </c>
      <c r="F14" s="322">
        <v>0</v>
      </c>
      <c r="G14" s="322">
        <v>0</v>
      </c>
      <c r="H14" s="322">
        <v>0</v>
      </c>
    </row>
    <row r="15" spans="1:8" ht="15.75" thickBot="1">
      <c r="A15" s="175" t="s">
        <v>218</v>
      </c>
      <c r="B15" s="175" t="s">
        <v>243</v>
      </c>
      <c r="C15" s="79" t="s">
        <v>207</v>
      </c>
      <c r="D15" s="333">
        <v>46888654</v>
      </c>
      <c r="E15" s="333">
        <v>49458759.619999997</v>
      </c>
      <c r="F15" s="314">
        <v>0</v>
      </c>
      <c r="G15" s="314">
        <v>0</v>
      </c>
      <c r="H15" s="314">
        <v>0</v>
      </c>
    </row>
    <row r="16" spans="1:8" ht="15.75" thickBot="1">
      <c r="A16" s="175" t="s">
        <v>218</v>
      </c>
      <c r="B16" s="175" t="s">
        <v>246</v>
      </c>
      <c r="C16" s="74" t="s">
        <v>215</v>
      </c>
      <c r="D16" s="166">
        <v>631179735</v>
      </c>
      <c r="E16" s="166">
        <v>570847168.80999994</v>
      </c>
      <c r="F16" s="166">
        <f t="shared" ref="F16:H16" si="0">F6+F7+F8+F15</f>
        <v>0</v>
      </c>
      <c r="G16" s="166">
        <f t="shared" si="0"/>
        <v>0</v>
      </c>
      <c r="H16" s="166">
        <f t="shared" si="0"/>
        <v>0</v>
      </c>
    </row>
  </sheetData>
  <sheetProtection password="DFB5" sheet="1" objects="1" scenarios="1"/>
  <mergeCells count="7">
    <mergeCell ref="C1:G1"/>
    <mergeCell ref="C2:G2"/>
    <mergeCell ref="C3:C5"/>
    <mergeCell ref="D3:F3"/>
    <mergeCell ref="D5:F5"/>
    <mergeCell ref="G3:H3"/>
    <mergeCell ref="G5:H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9"/>
  <sheetViews>
    <sheetView topLeftCell="C13" workbookViewId="0">
      <selection activeCell="L24" sqref="L24"/>
    </sheetView>
  </sheetViews>
  <sheetFormatPr defaultRowHeight="15"/>
  <cols>
    <col min="1" max="1" width="2.28515625" hidden="1" customWidth="1"/>
    <col min="2" max="2" width="2.140625" hidden="1" customWidth="1"/>
    <col min="4" max="4" width="34.140625" customWidth="1"/>
    <col min="5" max="8" width="15.7109375" bestFit="1" customWidth="1"/>
    <col min="9" max="9" width="15" customWidth="1"/>
  </cols>
  <sheetData>
    <row r="1" spans="1:11" ht="15.75" thickBot="1">
      <c r="A1" s="229" t="s">
        <v>210</v>
      </c>
      <c r="B1" s="229" t="s">
        <v>211</v>
      </c>
      <c r="C1" s="423" t="s">
        <v>86</v>
      </c>
      <c r="D1" s="424"/>
      <c r="E1" s="424"/>
      <c r="F1" s="424"/>
      <c r="G1" s="424"/>
      <c r="H1" s="424"/>
    </row>
    <row r="2" spans="1:11" ht="26.25" thickBot="1">
      <c r="A2" s="229"/>
      <c r="B2" s="229"/>
      <c r="C2" s="429" t="s">
        <v>68</v>
      </c>
      <c r="D2" s="430"/>
      <c r="E2" s="30" t="s">
        <v>69</v>
      </c>
      <c r="F2" s="31" t="s">
        <v>70</v>
      </c>
      <c r="G2" s="31" t="s">
        <v>77</v>
      </c>
      <c r="H2" s="32" t="s">
        <v>78</v>
      </c>
    </row>
    <row r="3" spans="1:11">
      <c r="A3" s="175" t="s">
        <v>282</v>
      </c>
      <c r="B3" s="175" t="s">
        <v>246</v>
      </c>
      <c r="C3" s="427" t="s">
        <v>71</v>
      </c>
      <c r="D3" s="428"/>
      <c r="E3" s="126">
        <v>138014982</v>
      </c>
      <c r="F3" s="126">
        <v>513969350.38</v>
      </c>
      <c r="G3" s="317"/>
      <c r="H3" s="318"/>
      <c r="I3" s="80"/>
      <c r="J3" s="64"/>
      <c r="K3" s="64"/>
    </row>
    <row r="4" spans="1:11">
      <c r="A4" s="229"/>
      <c r="B4" s="229"/>
      <c r="C4" s="417" t="s">
        <v>186</v>
      </c>
      <c r="D4" s="431"/>
      <c r="E4" s="190"/>
      <c r="F4" s="190"/>
      <c r="G4" s="249"/>
      <c r="H4" s="250"/>
    </row>
    <row r="5" spans="1:11">
      <c r="A5" s="229"/>
      <c r="B5" s="229"/>
      <c r="C5" s="417" t="s">
        <v>72</v>
      </c>
      <c r="D5" s="418"/>
      <c r="E5" s="190" t="s">
        <v>1</v>
      </c>
      <c r="F5" s="190" t="s">
        <v>1</v>
      </c>
      <c r="G5" s="249"/>
      <c r="H5" s="250"/>
    </row>
    <row r="6" spans="1:11">
      <c r="A6" s="229"/>
      <c r="B6" s="229"/>
      <c r="C6" s="417" t="s">
        <v>73</v>
      </c>
      <c r="D6" s="418"/>
      <c r="E6" s="190" t="s">
        <v>1</v>
      </c>
      <c r="F6" s="190" t="s">
        <v>1</v>
      </c>
      <c r="G6" s="249"/>
      <c r="H6" s="250"/>
    </row>
    <row r="7" spans="1:11">
      <c r="A7" s="229"/>
      <c r="B7" s="229"/>
      <c r="C7" s="417" t="s">
        <v>74</v>
      </c>
      <c r="D7" s="418"/>
      <c r="E7" s="188" t="s">
        <v>213</v>
      </c>
      <c r="F7" s="190" t="s">
        <v>1</v>
      </c>
      <c r="G7" s="249"/>
      <c r="H7" s="250"/>
    </row>
    <row r="8" spans="1:11">
      <c r="A8" s="229"/>
      <c r="B8" s="229"/>
      <c r="C8" s="417" t="s">
        <v>75</v>
      </c>
      <c r="D8" s="418"/>
      <c r="E8" s="190" t="s">
        <v>1</v>
      </c>
      <c r="F8" s="190" t="s">
        <v>1</v>
      </c>
      <c r="G8" s="249"/>
      <c r="H8" s="250"/>
    </row>
    <row r="9" spans="1:11" ht="15.75" thickBot="1">
      <c r="A9" s="229"/>
      <c r="B9" s="229"/>
      <c r="C9" s="251"/>
      <c r="D9" s="252"/>
      <c r="E9" s="253"/>
      <c r="F9" s="253"/>
      <c r="G9" s="254"/>
      <c r="H9" s="255"/>
    </row>
    <row r="10" spans="1:11" ht="15.75" thickBot="1">
      <c r="A10" s="229"/>
      <c r="B10" s="229"/>
      <c r="C10" s="421" t="s">
        <v>76</v>
      </c>
      <c r="D10" s="422"/>
      <c r="E10" s="256"/>
      <c r="F10" s="256"/>
      <c r="G10" s="257"/>
      <c r="H10" s="258"/>
    </row>
    <row r="11" spans="1:11">
      <c r="A11" s="229"/>
      <c r="B11" s="229"/>
      <c r="C11" s="229" t="s">
        <v>79</v>
      </c>
      <c r="D11" s="229"/>
      <c r="E11" s="229"/>
      <c r="F11" s="229"/>
      <c r="G11" s="229"/>
      <c r="H11" s="229"/>
    </row>
    <row r="12" spans="1:11" ht="15.75" thickBot="1">
      <c r="A12" s="229"/>
      <c r="B12" s="229"/>
      <c r="C12" s="229"/>
      <c r="D12" s="229"/>
      <c r="E12" s="229"/>
      <c r="F12" s="229"/>
      <c r="G12" s="229"/>
      <c r="H12" s="229"/>
    </row>
    <row r="13" spans="1:11" ht="15.75" thickBot="1">
      <c r="A13" s="229"/>
      <c r="B13" s="229"/>
      <c r="C13" s="414" t="s">
        <v>126</v>
      </c>
      <c r="D13" s="415"/>
      <c r="E13" s="415"/>
      <c r="F13" s="415"/>
      <c r="G13" s="415"/>
      <c r="H13" s="416"/>
    </row>
    <row r="14" spans="1:11" ht="15.75" thickBot="1">
      <c r="A14" s="229"/>
      <c r="B14" s="229"/>
      <c r="C14" s="425" t="s">
        <v>127</v>
      </c>
      <c r="D14" s="426"/>
      <c r="E14" s="259">
        <v>2011</v>
      </c>
      <c r="F14" s="259">
        <v>2012</v>
      </c>
      <c r="G14" s="259">
        <v>2013</v>
      </c>
      <c r="H14" s="260">
        <v>2014</v>
      </c>
    </row>
    <row r="15" spans="1:11">
      <c r="A15" s="229"/>
      <c r="B15" s="229"/>
      <c r="C15" s="427" t="s">
        <v>232</v>
      </c>
      <c r="D15" s="428"/>
      <c r="E15" s="186"/>
      <c r="F15" s="186"/>
      <c r="G15" s="186"/>
      <c r="H15" s="215"/>
    </row>
    <row r="16" spans="1:11">
      <c r="A16" s="229"/>
      <c r="B16" s="229"/>
      <c r="C16" s="417" t="s">
        <v>128</v>
      </c>
      <c r="D16" s="418"/>
      <c r="E16" s="190"/>
      <c r="F16" s="190"/>
      <c r="G16" s="190"/>
      <c r="H16" s="191"/>
    </row>
    <row r="17" spans="1:8">
      <c r="A17" s="229"/>
      <c r="B17" s="229"/>
      <c r="C17" s="419"/>
      <c r="D17" s="420"/>
      <c r="E17" s="261"/>
      <c r="F17" s="261"/>
      <c r="G17" s="262"/>
      <c r="H17" s="263"/>
    </row>
    <row r="18" spans="1:8">
      <c r="A18" s="229"/>
      <c r="B18" s="229"/>
      <c r="C18" s="417" t="s">
        <v>233</v>
      </c>
      <c r="D18" s="418"/>
      <c r="E18" s="190"/>
      <c r="F18" s="190"/>
      <c r="G18" s="190"/>
      <c r="H18" s="191"/>
    </row>
    <row r="19" spans="1:8">
      <c r="A19" s="229"/>
      <c r="B19" s="229"/>
      <c r="C19" s="417" t="s">
        <v>129</v>
      </c>
      <c r="D19" s="418"/>
      <c r="E19" s="190"/>
      <c r="F19" s="190"/>
      <c r="G19" s="190"/>
      <c r="H19" s="191"/>
    </row>
    <row r="20" spans="1:8">
      <c r="A20" s="229"/>
      <c r="B20" s="229"/>
      <c r="C20" s="419"/>
      <c r="D20" s="420"/>
      <c r="E20" s="261"/>
      <c r="F20" s="261"/>
      <c r="G20" s="261"/>
      <c r="H20" s="263"/>
    </row>
    <row r="21" spans="1:8">
      <c r="A21" s="229"/>
      <c r="B21" s="229"/>
      <c r="C21" s="417" t="s">
        <v>234</v>
      </c>
      <c r="D21" s="418"/>
      <c r="E21" s="190"/>
      <c r="F21" s="190"/>
      <c r="G21" s="190"/>
      <c r="H21" s="191"/>
    </row>
    <row r="22" spans="1:8">
      <c r="A22" s="229"/>
      <c r="B22" s="229"/>
      <c r="C22" s="417" t="s">
        <v>235</v>
      </c>
      <c r="D22" s="418"/>
      <c r="E22" s="190"/>
      <c r="F22" s="190"/>
      <c r="G22" s="190"/>
      <c r="H22" s="191"/>
    </row>
    <row r="23" spans="1:8">
      <c r="A23" s="229"/>
      <c r="B23" s="229"/>
      <c r="C23" s="419"/>
      <c r="D23" s="420"/>
      <c r="E23" s="261"/>
      <c r="F23" s="261"/>
      <c r="G23" s="261"/>
      <c r="H23" s="263"/>
    </row>
    <row r="24" spans="1:8" ht="15.75" thickBot="1">
      <c r="A24" s="229"/>
      <c r="B24" s="229"/>
      <c r="C24" s="434" t="s">
        <v>131</v>
      </c>
      <c r="D24" s="435"/>
      <c r="E24" s="134">
        <f>SUM(E15+E18+E21+E22)</f>
        <v>0</v>
      </c>
      <c r="F24" s="134">
        <f t="shared" ref="F24:H24" si="0">SUM(F15+F18+F21+F22)</f>
        <v>0</v>
      </c>
      <c r="G24" s="134">
        <f t="shared" si="0"/>
        <v>0</v>
      </c>
      <c r="H24" s="134">
        <f t="shared" si="0"/>
        <v>0</v>
      </c>
    </row>
    <row r="25" spans="1:8">
      <c r="A25" s="229"/>
      <c r="B25" s="229"/>
      <c r="C25" s="436" t="s">
        <v>130</v>
      </c>
      <c r="D25" s="437"/>
      <c r="E25" s="229"/>
      <c r="F25" s="229"/>
      <c r="G25" s="229"/>
      <c r="H25" s="229"/>
    </row>
    <row r="26" spans="1:8">
      <c r="A26" s="229"/>
      <c r="B26" s="229"/>
      <c r="C26" s="229"/>
      <c r="D26" s="229"/>
      <c r="E26" s="229"/>
      <c r="F26" s="229"/>
      <c r="G26" s="229"/>
      <c r="H26" s="229"/>
    </row>
    <row r="27" spans="1:8" ht="15.75" thickBot="1">
      <c r="A27" s="229"/>
      <c r="B27" s="229"/>
      <c r="C27" s="229"/>
      <c r="D27" s="229"/>
      <c r="E27" s="229"/>
      <c r="F27" s="229"/>
      <c r="G27" s="229"/>
      <c r="H27" s="229"/>
    </row>
    <row r="28" spans="1:8" ht="32.25" customHeight="1" thickBot="1">
      <c r="A28" s="229"/>
      <c r="B28" s="229"/>
      <c r="C28" s="432" t="s">
        <v>170</v>
      </c>
      <c r="D28" s="433"/>
      <c r="E28" s="246"/>
      <c r="F28" s="247"/>
      <c r="G28" s="247"/>
      <c r="H28" s="248"/>
    </row>
    <row r="29" spans="1:8">
      <c r="D29" s="56"/>
      <c r="E29" s="55"/>
      <c r="F29" s="55"/>
      <c r="G29" s="55"/>
      <c r="H29" s="55"/>
    </row>
  </sheetData>
  <sheetProtection password="DFB5" sheet="1" objects="1" scenarios="1"/>
  <mergeCells count="23">
    <mergeCell ref="C28:D28"/>
    <mergeCell ref="C24:D24"/>
    <mergeCell ref="C19:D19"/>
    <mergeCell ref="C25:D25"/>
    <mergeCell ref="C23:D23"/>
    <mergeCell ref="C21:D21"/>
    <mergeCell ref="C22:D22"/>
    <mergeCell ref="C13:H13"/>
    <mergeCell ref="C18:D18"/>
    <mergeCell ref="C20:D20"/>
    <mergeCell ref="C10:D10"/>
    <mergeCell ref="C1:H1"/>
    <mergeCell ref="C14:D14"/>
    <mergeCell ref="C15:D15"/>
    <mergeCell ref="C16:D16"/>
    <mergeCell ref="C17:D17"/>
    <mergeCell ref="C2:D2"/>
    <mergeCell ref="C3:D3"/>
    <mergeCell ref="C5:D5"/>
    <mergeCell ref="C6:D6"/>
    <mergeCell ref="C7:D7"/>
    <mergeCell ref="C8:D8"/>
    <mergeCell ref="C4:D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B9" activeCellId="1" sqref="B3:F7 B9:D11"/>
    </sheetView>
  </sheetViews>
  <sheetFormatPr defaultRowHeight="15"/>
  <cols>
    <col min="1" max="1" width="44.7109375" bestFit="1" customWidth="1"/>
    <col min="2" max="6" width="15.7109375" bestFit="1" customWidth="1"/>
  </cols>
  <sheetData>
    <row r="1" spans="1:6" ht="15.75" thickBot="1">
      <c r="A1" s="438" t="s">
        <v>85</v>
      </c>
      <c r="B1" s="439"/>
      <c r="C1" s="439"/>
      <c r="D1" s="439"/>
      <c r="E1" s="439"/>
      <c r="F1" s="439"/>
    </row>
    <row r="2" spans="1:6">
      <c r="A2" s="135"/>
      <c r="B2" s="136">
        <v>2011</v>
      </c>
      <c r="C2" s="136">
        <v>2012</v>
      </c>
      <c r="D2" s="136">
        <v>2013</v>
      </c>
      <c r="E2" s="136">
        <v>2014</v>
      </c>
      <c r="F2" s="136">
        <v>2015</v>
      </c>
    </row>
    <row r="3" spans="1:6">
      <c r="A3" s="107" t="s">
        <v>80</v>
      </c>
      <c r="B3" s="237">
        <v>490605000</v>
      </c>
      <c r="C3" s="237">
        <v>500269910</v>
      </c>
      <c r="D3" s="237">
        <v>789840000</v>
      </c>
      <c r="E3" s="237"/>
      <c r="F3" s="237"/>
    </row>
    <row r="4" spans="1:6">
      <c r="A4" s="107" t="s">
        <v>81</v>
      </c>
      <c r="B4" s="237">
        <v>489633000</v>
      </c>
      <c r="C4" s="237">
        <v>447890000</v>
      </c>
      <c r="D4" s="237">
        <v>712026000</v>
      </c>
      <c r="E4" s="237"/>
      <c r="F4" s="237"/>
    </row>
    <row r="5" spans="1:6">
      <c r="A5" s="107" t="s">
        <v>82</v>
      </c>
      <c r="B5" s="237">
        <v>972000</v>
      </c>
      <c r="C5" s="237">
        <v>52379910</v>
      </c>
      <c r="D5" s="237">
        <v>77814000</v>
      </c>
      <c r="E5" s="237"/>
      <c r="F5" s="237"/>
    </row>
    <row r="6" spans="1:6">
      <c r="A6" s="107" t="s">
        <v>83</v>
      </c>
      <c r="B6" s="237">
        <v>-1005000</v>
      </c>
      <c r="C6" s="237">
        <v>50952523</v>
      </c>
      <c r="D6" s="237">
        <v>77419757</v>
      </c>
      <c r="E6" s="237"/>
      <c r="F6" s="237"/>
    </row>
    <row r="7" spans="1:6" ht="30.6" customHeight="1" thickBot="1">
      <c r="A7" s="137" t="s">
        <v>84</v>
      </c>
      <c r="B7" s="306">
        <v>1977000</v>
      </c>
      <c r="C7" s="306">
        <v>1427387.0000000002</v>
      </c>
      <c r="D7" s="306">
        <v>394243</v>
      </c>
      <c r="E7" s="306"/>
      <c r="F7" s="307"/>
    </row>
    <row r="8" spans="1:6">
      <c r="A8" s="38"/>
      <c r="B8" s="38"/>
      <c r="C8" s="38"/>
      <c r="D8" s="38"/>
      <c r="E8" s="38"/>
      <c r="F8" s="38"/>
    </row>
    <row r="9" spans="1:6">
      <c r="A9" s="108" t="s">
        <v>221</v>
      </c>
      <c r="B9" s="308"/>
      <c r="C9" s="308"/>
      <c r="D9" s="308"/>
      <c r="E9" s="62"/>
      <c r="F9" s="62"/>
    </row>
    <row r="10" spans="1:6">
      <c r="A10" s="108" t="s">
        <v>124</v>
      </c>
      <c r="B10" s="308"/>
      <c r="C10" s="308"/>
      <c r="D10" s="308"/>
      <c r="E10" s="62"/>
      <c r="F10" s="62"/>
    </row>
    <row r="11" spans="1:6">
      <c r="A11" s="108" t="s">
        <v>125</v>
      </c>
      <c r="B11" s="308"/>
      <c r="C11" s="308"/>
      <c r="D11" s="308"/>
      <c r="E11" s="62"/>
      <c r="F11" s="62"/>
    </row>
    <row r="12" spans="1:6">
      <c r="E12" s="12"/>
      <c r="F12" s="12"/>
    </row>
  </sheetData>
  <sheetProtection password="DFB5" sheet="1" objects="1" scenarios="1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2"/>
  <sheetViews>
    <sheetView topLeftCell="C1" workbookViewId="0">
      <selection activeCell="H17" activeCellId="1" sqref="J4:K8 H17:M21"/>
    </sheetView>
  </sheetViews>
  <sheetFormatPr defaultRowHeight="15"/>
  <cols>
    <col min="1" max="1" width="3" hidden="1" customWidth="1"/>
    <col min="2" max="2" width="4" hidden="1" customWidth="1"/>
    <col min="7" max="7" width="16.28515625" customWidth="1"/>
    <col min="8" max="8" width="17.5703125" customWidth="1"/>
    <col min="9" max="9" width="18" customWidth="1"/>
    <col min="10" max="10" width="16.5703125" customWidth="1"/>
    <col min="11" max="11" width="17.42578125" customWidth="1"/>
    <col min="12" max="12" width="15.7109375" bestFit="1" customWidth="1"/>
    <col min="13" max="13" width="17.140625" bestFit="1" customWidth="1"/>
  </cols>
  <sheetData>
    <row r="1" spans="1:13" ht="14.45" customHeight="1" thickBot="1">
      <c r="A1" t="s">
        <v>210</v>
      </c>
      <c r="B1" t="s">
        <v>211</v>
      </c>
      <c r="C1" s="443" t="s">
        <v>93</v>
      </c>
      <c r="D1" s="444"/>
      <c r="E1" s="444"/>
      <c r="F1" s="444"/>
      <c r="G1" s="444"/>
      <c r="H1" s="444"/>
      <c r="I1" s="444"/>
      <c r="J1" s="444"/>
      <c r="K1" s="445"/>
    </row>
    <row r="2" spans="1:13" ht="15.75" thickBot="1">
      <c r="A2" s="229"/>
      <c r="B2" s="229"/>
      <c r="C2" s="447" t="s">
        <v>68</v>
      </c>
      <c r="D2" s="448"/>
      <c r="E2" s="448"/>
      <c r="F2" s="448"/>
      <c r="G2" s="448"/>
      <c r="H2" s="141">
        <v>2011</v>
      </c>
      <c r="I2" s="141">
        <v>2012</v>
      </c>
      <c r="J2" s="141">
        <v>2013</v>
      </c>
      <c r="K2" s="140">
        <v>2014</v>
      </c>
    </row>
    <row r="3" spans="1:13" ht="15.75" customHeight="1" thickBot="1">
      <c r="A3" s="175"/>
      <c r="B3" s="175"/>
      <c r="C3" s="138"/>
      <c r="D3" s="139"/>
      <c r="E3" s="139"/>
      <c r="F3" s="139"/>
      <c r="G3" s="139"/>
      <c r="H3" s="446" t="s">
        <v>94</v>
      </c>
      <c r="I3" s="446"/>
      <c r="J3" s="446"/>
      <c r="K3" s="140" t="s">
        <v>187</v>
      </c>
    </row>
    <row r="4" spans="1:13">
      <c r="A4" s="229">
        <v>10</v>
      </c>
      <c r="B4" s="175" t="s">
        <v>219</v>
      </c>
      <c r="C4" s="440" t="s">
        <v>87</v>
      </c>
      <c r="D4" s="441"/>
      <c r="E4" s="441"/>
      <c r="F4" s="441"/>
      <c r="G4" s="442"/>
      <c r="H4" s="243">
        <v>1449714</v>
      </c>
      <c r="I4" s="243">
        <v>5647142.8600000003</v>
      </c>
      <c r="J4" s="319"/>
      <c r="K4" s="320"/>
    </row>
    <row r="5" spans="1:13">
      <c r="A5" s="229">
        <v>10</v>
      </c>
      <c r="B5" s="175" t="s">
        <v>275</v>
      </c>
      <c r="C5" s="440" t="s">
        <v>88</v>
      </c>
      <c r="D5" s="441"/>
      <c r="E5" s="441"/>
      <c r="F5" s="441"/>
      <c r="G5" s="442"/>
      <c r="H5" s="174">
        <v>0</v>
      </c>
      <c r="I5" s="174">
        <v>0</v>
      </c>
      <c r="J5" s="188"/>
      <c r="K5" s="189"/>
    </row>
    <row r="6" spans="1:13">
      <c r="A6" s="229">
        <v>10</v>
      </c>
      <c r="B6" s="175" t="s">
        <v>276</v>
      </c>
      <c r="C6" s="440" t="s">
        <v>89</v>
      </c>
      <c r="D6" s="441"/>
      <c r="E6" s="441"/>
      <c r="F6" s="441"/>
      <c r="G6" s="442"/>
      <c r="H6" s="174">
        <v>0</v>
      </c>
      <c r="I6" s="174">
        <v>0</v>
      </c>
      <c r="J6" s="188"/>
      <c r="K6" s="189"/>
    </row>
    <row r="7" spans="1:13">
      <c r="A7" s="229">
        <v>10</v>
      </c>
      <c r="B7" s="175" t="s">
        <v>238</v>
      </c>
      <c r="C7" s="451" t="s">
        <v>90</v>
      </c>
      <c r="D7" s="452"/>
      <c r="E7" s="452"/>
      <c r="F7" s="452"/>
      <c r="G7" s="453"/>
      <c r="H7" s="174">
        <v>0</v>
      </c>
      <c r="I7" s="174">
        <v>0</v>
      </c>
      <c r="J7" s="188"/>
      <c r="K7" s="189"/>
    </row>
    <row r="8" spans="1:13" ht="15.75" thickBot="1">
      <c r="A8" s="229">
        <v>10</v>
      </c>
      <c r="B8" s="175" t="s">
        <v>239</v>
      </c>
      <c r="C8" s="440" t="s">
        <v>91</v>
      </c>
      <c r="D8" s="441"/>
      <c r="E8" s="441"/>
      <c r="F8" s="441"/>
      <c r="G8" s="442"/>
      <c r="H8" s="244">
        <v>0</v>
      </c>
      <c r="I8" s="244">
        <v>1054198</v>
      </c>
      <c r="J8" s="192"/>
      <c r="K8" s="222"/>
    </row>
    <row r="9" spans="1:13" ht="15.75" thickBot="1">
      <c r="A9" s="229">
        <v>10</v>
      </c>
      <c r="B9" s="175" t="s">
        <v>246</v>
      </c>
      <c r="C9" s="454" t="s">
        <v>92</v>
      </c>
      <c r="D9" s="455"/>
      <c r="E9" s="455"/>
      <c r="F9" s="455"/>
      <c r="G9" s="455"/>
      <c r="H9" s="245">
        <f>SUM(H4:H8)</f>
        <v>1449714</v>
      </c>
      <c r="I9" s="245">
        <f t="shared" ref="I9:K9" si="0">SUM(I4:I8)</f>
        <v>6701340.8600000003</v>
      </c>
      <c r="J9" s="245">
        <f t="shared" si="0"/>
        <v>0</v>
      </c>
      <c r="K9" s="310">
        <f t="shared" si="0"/>
        <v>0</v>
      </c>
    </row>
    <row r="10" spans="1:13">
      <c r="A10" s="229"/>
      <c r="B10" s="229"/>
    </row>
    <row r="11" spans="1:13">
      <c r="A11" s="229"/>
      <c r="B11" s="229"/>
    </row>
    <row r="12" spans="1:13" ht="15.75" thickBot="1">
      <c r="A12" s="229"/>
      <c r="B12" s="229"/>
    </row>
    <row r="13" spans="1:13" ht="15" customHeight="1">
      <c r="A13" s="229"/>
      <c r="B13" s="229"/>
      <c r="C13" s="456" t="s">
        <v>208</v>
      </c>
      <c r="D13" s="457"/>
      <c r="E13" s="457"/>
      <c r="F13" s="457"/>
      <c r="G13" s="457"/>
      <c r="H13" s="457"/>
      <c r="I13" s="457"/>
      <c r="J13" s="457"/>
      <c r="K13" s="457"/>
      <c r="L13" s="457"/>
      <c r="M13" s="458"/>
    </row>
    <row r="14" spans="1:13" ht="15.75" thickBot="1">
      <c r="A14" s="229"/>
      <c r="B14" s="229"/>
      <c r="C14" s="459"/>
      <c r="D14" s="460"/>
      <c r="E14" s="460"/>
      <c r="F14" s="460"/>
      <c r="G14" s="460"/>
      <c r="H14" s="460"/>
      <c r="I14" s="460"/>
      <c r="J14" s="460"/>
      <c r="K14" s="460"/>
      <c r="L14" s="460"/>
      <c r="M14" s="461"/>
    </row>
    <row r="15" spans="1:13" ht="15.75" thickBot="1">
      <c r="A15" s="229"/>
      <c r="B15" s="229"/>
      <c r="C15" s="447" t="s">
        <v>68</v>
      </c>
      <c r="D15" s="448"/>
      <c r="E15" s="448"/>
      <c r="F15" s="448"/>
      <c r="G15" s="448"/>
      <c r="H15" s="141">
        <v>2011</v>
      </c>
      <c r="I15" s="141"/>
      <c r="J15" s="141">
        <v>2012</v>
      </c>
      <c r="K15" s="141"/>
      <c r="L15" s="141">
        <v>2013</v>
      </c>
      <c r="M15" s="140"/>
    </row>
    <row r="16" spans="1:13" ht="15.75" thickBot="1">
      <c r="A16" s="229"/>
      <c r="B16" s="229"/>
      <c r="C16" s="142"/>
      <c r="D16" s="143"/>
      <c r="E16" s="143"/>
      <c r="F16" s="143"/>
      <c r="G16" s="144"/>
      <c r="H16" s="145"/>
      <c r="I16" s="145" t="s">
        <v>209</v>
      </c>
      <c r="J16" s="145"/>
      <c r="K16" s="145" t="s">
        <v>209</v>
      </c>
      <c r="L16" s="145"/>
      <c r="M16" s="146" t="s">
        <v>209</v>
      </c>
    </row>
    <row r="17" spans="1:13">
      <c r="A17" s="229"/>
      <c r="B17" s="229"/>
      <c r="C17" s="449" t="s">
        <v>87</v>
      </c>
      <c r="D17" s="450"/>
      <c r="E17" s="450"/>
      <c r="F17" s="450"/>
      <c r="G17" s="450"/>
      <c r="H17" s="186"/>
      <c r="I17" s="264"/>
      <c r="J17" s="186"/>
      <c r="K17" s="264"/>
      <c r="L17" s="186"/>
      <c r="M17" s="265"/>
    </row>
    <row r="18" spans="1:13">
      <c r="A18" s="229"/>
      <c r="B18" s="229"/>
      <c r="C18" s="462" t="s">
        <v>88</v>
      </c>
      <c r="D18" s="463"/>
      <c r="E18" s="463"/>
      <c r="F18" s="463"/>
      <c r="G18" s="463"/>
      <c r="H18" s="190"/>
      <c r="I18" s="266"/>
      <c r="J18" s="190"/>
      <c r="K18" s="266"/>
      <c r="L18" s="190"/>
      <c r="M18" s="267"/>
    </row>
    <row r="19" spans="1:13">
      <c r="A19" s="229"/>
      <c r="B19" s="229"/>
      <c r="C19" s="462" t="s">
        <v>89</v>
      </c>
      <c r="D19" s="463"/>
      <c r="E19" s="463"/>
      <c r="F19" s="463"/>
      <c r="G19" s="463"/>
      <c r="H19" s="190"/>
      <c r="I19" s="266"/>
      <c r="J19" s="190"/>
      <c r="K19" s="266"/>
      <c r="L19" s="190"/>
      <c r="M19" s="267"/>
    </row>
    <row r="20" spans="1:13" ht="30" customHeight="1">
      <c r="A20" s="229"/>
      <c r="B20" s="229"/>
      <c r="C20" s="462" t="s">
        <v>90</v>
      </c>
      <c r="D20" s="463"/>
      <c r="E20" s="463"/>
      <c r="F20" s="463"/>
      <c r="G20" s="463"/>
      <c r="H20" s="190"/>
      <c r="I20" s="266"/>
      <c r="J20" s="190"/>
      <c r="K20" s="266"/>
      <c r="L20" s="190"/>
      <c r="M20" s="268"/>
    </row>
    <row r="21" spans="1:13" ht="15.75" thickBot="1">
      <c r="A21" s="229"/>
      <c r="B21" s="229"/>
      <c r="C21" s="464" t="s">
        <v>91</v>
      </c>
      <c r="D21" s="465"/>
      <c r="E21" s="465"/>
      <c r="F21" s="465"/>
      <c r="G21" s="465"/>
      <c r="H21" s="195"/>
      <c r="I21" s="269"/>
      <c r="J21" s="195"/>
      <c r="K21" s="269"/>
      <c r="L21" s="195"/>
      <c r="M21" s="270"/>
    </row>
    <row r="22" spans="1:13" ht="15.75" thickBot="1">
      <c r="A22" s="229"/>
      <c r="B22" s="229"/>
      <c r="C22" s="466" t="s">
        <v>92</v>
      </c>
      <c r="D22" s="467"/>
      <c r="E22" s="467"/>
      <c r="F22" s="467"/>
      <c r="G22" s="467"/>
      <c r="H22" s="245">
        <f>SUM(H17:H21)</f>
        <v>0</v>
      </c>
      <c r="I22" s="147"/>
      <c r="J22" s="245">
        <f t="shared" ref="J22:L22" si="1">SUM(J17:J21)</f>
        <v>0</v>
      </c>
      <c r="K22" s="147"/>
      <c r="L22" s="245">
        <f t="shared" si="1"/>
        <v>0</v>
      </c>
      <c r="M22" s="309"/>
    </row>
  </sheetData>
  <sheetProtection password="DFB5" sheet="1" objects="1" scenarios="1"/>
  <mergeCells count="17">
    <mergeCell ref="C18:G18"/>
    <mergeCell ref="C19:G19"/>
    <mergeCell ref="C20:G20"/>
    <mergeCell ref="C21:G21"/>
    <mergeCell ref="C22:G22"/>
    <mergeCell ref="C15:G15"/>
    <mergeCell ref="C17:G17"/>
    <mergeCell ref="C7:G7"/>
    <mergeCell ref="C8:G8"/>
    <mergeCell ref="C9:G9"/>
    <mergeCell ref="C13:M14"/>
    <mergeCell ref="C6:G6"/>
    <mergeCell ref="C1:K1"/>
    <mergeCell ref="H3:J3"/>
    <mergeCell ref="C2:G2"/>
    <mergeCell ref="C4:G4"/>
    <mergeCell ref="C5:G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1"/>
  <sheetViews>
    <sheetView topLeftCell="C1" workbookViewId="0">
      <selection activeCell="D29" sqref="D29:D30"/>
    </sheetView>
  </sheetViews>
  <sheetFormatPr defaultRowHeight="15"/>
  <cols>
    <col min="1" max="1" width="4.7109375" hidden="1" customWidth="1"/>
    <col min="2" max="2" width="5" hidden="1" customWidth="1"/>
    <col min="3" max="3" width="38.7109375" bestFit="1" customWidth="1"/>
    <col min="4" max="8" width="17.42578125" bestFit="1" customWidth="1"/>
    <col min="9" max="9" width="9" hidden="1" customWidth="1"/>
  </cols>
  <sheetData>
    <row r="1" spans="1:9" ht="15.75" thickBot="1">
      <c r="A1" t="s">
        <v>210</v>
      </c>
      <c r="B1" t="s">
        <v>211</v>
      </c>
      <c r="C1" s="474" t="s">
        <v>123</v>
      </c>
      <c r="D1" s="475"/>
      <c r="E1" s="475"/>
      <c r="F1" s="475"/>
      <c r="G1" s="475"/>
      <c r="H1" s="475"/>
    </row>
    <row r="2" spans="1:9" ht="15.75" thickBot="1">
      <c r="A2" s="229"/>
      <c r="B2" s="229"/>
      <c r="C2" s="471" t="s">
        <v>95</v>
      </c>
      <c r="D2" s="472"/>
      <c r="E2" s="472"/>
      <c r="F2" s="472"/>
      <c r="G2" s="472"/>
      <c r="H2" s="473"/>
    </row>
    <row r="3" spans="1:9" ht="15.75" thickBot="1">
      <c r="A3" s="229"/>
      <c r="B3" s="229"/>
      <c r="C3" s="83"/>
      <c r="D3" s="84">
        <v>2011</v>
      </c>
      <c r="E3" s="84">
        <v>2012</v>
      </c>
      <c r="F3" s="84">
        <v>2013</v>
      </c>
      <c r="G3" s="84">
        <v>2014</v>
      </c>
      <c r="H3" s="85">
        <v>2015</v>
      </c>
    </row>
    <row r="4" spans="1:9" ht="15.75" thickBot="1">
      <c r="A4" s="229"/>
      <c r="B4" s="229"/>
      <c r="C4" s="87"/>
      <c r="D4" s="468" t="s">
        <v>121</v>
      </c>
      <c r="E4" s="468"/>
      <c r="F4" s="468"/>
      <c r="G4" s="476" t="s">
        <v>122</v>
      </c>
      <c r="H4" s="477"/>
    </row>
    <row r="5" spans="1:9">
      <c r="A5" s="175" t="s">
        <v>217</v>
      </c>
      <c r="B5" s="175" t="s">
        <v>246</v>
      </c>
      <c r="C5" s="86" t="s">
        <v>96</v>
      </c>
      <c r="D5" s="81">
        <v>384807674</v>
      </c>
      <c r="E5" s="81">
        <v>380236388.18000001</v>
      </c>
      <c r="F5" s="321"/>
      <c r="G5" s="321"/>
      <c r="H5" s="321"/>
    </row>
    <row r="6" spans="1:9">
      <c r="A6" s="175"/>
      <c r="B6" s="175"/>
      <c r="C6" s="34" t="s">
        <v>97</v>
      </c>
      <c r="D6" s="297"/>
      <c r="E6" s="298"/>
      <c r="F6" s="279"/>
      <c r="G6" s="281"/>
      <c r="H6" s="280"/>
    </row>
    <row r="7" spans="1:9">
      <c r="A7" s="175" t="s">
        <v>217</v>
      </c>
      <c r="B7" s="175" t="s">
        <v>252</v>
      </c>
      <c r="C7" s="33" t="s">
        <v>98</v>
      </c>
      <c r="D7" s="82">
        <v>60815763</v>
      </c>
      <c r="E7" s="82">
        <v>93808642.790000007</v>
      </c>
      <c r="F7" s="279"/>
      <c r="G7" s="279"/>
      <c r="H7" s="280"/>
    </row>
    <row r="8" spans="1:9">
      <c r="A8" s="175" t="s">
        <v>217</v>
      </c>
      <c r="B8" s="175" t="s">
        <v>258</v>
      </c>
      <c r="C8" s="33" t="s">
        <v>99</v>
      </c>
      <c r="D8" s="82">
        <v>26205852</v>
      </c>
      <c r="E8" s="82">
        <v>24653181.120000001</v>
      </c>
      <c r="F8" s="279"/>
      <c r="G8" s="279"/>
      <c r="H8" s="280"/>
    </row>
    <row r="9" spans="1:9">
      <c r="A9" s="175"/>
      <c r="B9" s="175"/>
      <c r="C9" s="33" t="s">
        <v>100</v>
      </c>
      <c r="D9" s="279"/>
      <c r="E9" s="279"/>
      <c r="F9" s="279"/>
      <c r="G9" s="279"/>
      <c r="H9" s="280"/>
    </row>
    <row r="10" spans="1:9">
      <c r="A10" s="175"/>
      <c r="B10" s="175"/>
      <c r="C10" s="291" t="s">
        <v>101</v>
      </c>
      <c r="D10" s="292">
        <f>D5+D7+D8</f>
        <v>471829289</v>
      </c>
      <c r="E10" s="292">
        <f t="shared" ref="E10:H10" si="0">E5+E7+E8</f>
        <v>498698212.09000003</v>
      </c>
      <c r="F10" s="292">
        <f t="shared" si="0"/>
        <v>0</v>
      </c>
      <c r="G10" s="292">
        <f t="shared" si="0"/>
        <v>0</v>
      </c>
      <c r="H10" s="292">
        <f t="shared" si="0"/>
        <v>0</v>
      </c>
    </row>
    <row r="11" spans="1:9">
      <c r="A11" s="175" t="s">
        <v>218</v>
      </c>
      <c r="B11" s="175" t="s">
        <v>219</v>
      </c>
      <c r="C11" s="36" t="s">
        <v>102</v>
      </c>
      <c r="D11" s="82">
        <v>412081884</v>
      </c>
      <c r="E11" s="82">
        <v>411539652.18000001</v>
      </c>
      <c r="F11" s="279"/>
      <c r="G11" s="279"/>
      <c r="H11" s="280"/>
    </row>
    <row r="12" spans="1:9">
      <c r="A12" s="175" t="s">
        <v>283</v>
      </c>
      <c r="B12" s="175" t="s">
        <v>274</v>
      </c>
      <c r="C12" s="37" t="s">
        <v>216</v>
      </c>
      <c r="D12" s="82">
        <v>0</v>
      </c>
      <c r="E12" s="82">
        <v>0</v>
      </c>
      <c r="F12" s="279"/>
      <c r="G12" s="279"/>
      <c r="H12" s="280"/>
      <c r="I12" t="s">
        <v>289</v>
      </c>
    </row>
    <row r="13" spans="1:9">
      <c r="A13" s="175" t="s">
        <v>218</v>
      </c>
      <c r="B13" s="175" t="s">
        <v>276</v>
      </c>
      <c r="C13" s="36" t="s">
        <v>293</v>
      </c>
      <c r="D13" s="82">
        <v>37209351</v>
      </c>
      <c r="E13" s="82">
        <v>68608068.480000004</v>
      </c>
      <c r="F13" s="279"/>
      <c r="G13" s="279"/>
      <c r="H13" s="280"/>
    </row>
    <row r="14" spans="1:9">
      <c r="A14" s="229"/>
      <c r="B14" s="229"/>
      <c r="C14" s="291" t="s">
        <v>103</v>
      </c>
      <c r="D14" s="292">
        <f>D10-D11-D12-D13</f>
        <v>22538054</v>
      </c>
      <c r="E14" s="292">
        <f t="shared" ref="E14:H14" si="1">E10-E11-E12-E13</f>
        <v>18550491.430000022</v>
      </c>
      <c r="F14" s="292">
        <f t="shared" si="1"/>
        <v>0</v>
      </c>
      <c r="G14" s="292">
        <f t="shared" si="1"/>
        <v>0</v>
      </c>
      <c r="H14" s="292">
        <f t="shared" si="1"/>
        <v>0</v>
      </c>
    </row>
    <row r="15" spans="1:9" ht="26.25">
      <c r="A15" s="229"/>
      <c r="B15" s="229"/>
      <c r="C15" s="35" t="s">
        <v>290</v>
      </c>
      <c r="D15" s="279"/>
      <c r="E15" s="279"/>
      <c r="F15" s="279"/>
      <c r="G15" s="279"/>
      <c r="H15" s="280"/>
    </row>
    <row r="16" spans="1:9" ht="26.25">
      <c r="A16" s="229"/>
      <c r="B16" s="229"/>
      <c r="C16" s="35" t="s">
        <v>104</v>
      </c>
      <c r="D16" s="279"/>
      <c r="E16" s="279"/>
      <c r="F16" s="279"/>
      <c r="G16" s="279"/>
      <c r="H16" s="280"/>
    </row>
    <row r="17" spans="1:8" ht="24.75">
      <c r="A17" s="229"/>
      <c r="B17" s="229"/>
      <c r="C17" s="34" t="s">
        <v>105</v>
      </c>
      <c r="D17" s="279"/>
      <c r="E17" s="279"/>
      <c r="F17" s="279"/>
      <c r="G17" s="279"/>
      <c r="H17" s="280"/>
    </row>
    <row r="18" spans="1:8">
      <c r="A18" s="229"/>
      <c r="B18" s="229"/>
      <c r="C18" s="33" t="s">
        <v>106</v>
      </c>
      <c r="D18" s="279"/>
      <c r="E18" s="279"/>
      <c r="F18" s="279"/>
      <c r="G18" s="279"/>
      <c r="H18" s="280"/>
    </row>
    <row r="19" spans="1:8" ht="26.25">
      <c r="A19" s="229"/>
      <c r="B19" s="229"/>
      <c r="C19" s="35" t="s">
        <v>107</v>
      </c>
      <c r="D19" s="279"/>
      <c r="E19" s="279"/>
      <c r="F19" s="279"/>
      <c r="G19" s="279"/>
      <c r="H19" s="280"/>
    </row>
    <row r="20" spans="1:8">
      <c r="A20" s="229"/>
      <c r="B20" s="229"/>
      <c r="C20" s="34" t="s">
        <v>108</v>
      </c>
      <c r="D20" s="279"/>
      <c r="E20" s="279"/>
      <c r="F20" s="279"/>
      <c r="G20" s="279"/>
      <c r="H20" s="280"/>
    </row>
    <row r="21" spans="1:8">
      <c r="A21" s="229"/>
      <c r="B21" s="229"/>
      <c r="C21" s="34" t="s">
        <v>109</v>
      </c>
      <c r="D21" s="279"/>
      <c r="E21" s="279"/>
      <c r="F21" s="279"/>
      <c r="G21" s="279"/>
      <c r="H21" s="280"/>
    </row>
    <row r="22" spans="1:8">
      <c r="A22" s="229"/>
      <c r="B22" s="229"/>
      <c r="C22" s="34" t="s">
        <v>110</v>
      </c>
      <c r="D22" s="279"/>
      <c r="E22" s="279"/>
      <c r="F22" s="279"/>
      <c r="G22" s="279"/>
      <c r="H22" s="280"/>
    </row>
    <row r="23" spans="1:8" ht="26.25">
      <c r="A23" s="229"/>
      <c r="B23" s="229"/>
      <c r="C23" s="35" t="s">
        <v>111</v>
      </c>
      <c r="D23" s="279"/>
      <c r="E23" s="279"/>
      <c r="F23" s="279"/>
      <c r="G23" s="279"/>
      <c r="H23" s="280"/>
    </row>
    <row r="24" spans="1:8" ht="27" thickBot="1">
      <c r="A24" s="229"/>
      <c r="B24" s="229"/>
      <c r="C24" s="293" t="s">
        <v>112</v>
      </c>
      <c r="D24" s="294">
        <f>D14+D16+D19+D15+D23</f>
        <v>22538054</v>
      </c>
      <c r="E24" s="294">
        <f t="shared" ref="E24:H24" si="2">E14+E16+E19+E15+E23</f>
        <v>18550491.430000022</v>
      </c>
      <c r="F24" s="294">
        <f t="shared" si="2"/>
        <v>0</v>
      </c>
      <c r="G24" s="294">
        <f t="shared" si="2"/>
        <v>0</v>
      </c>
      <c r="H24" s="294">
        <f t="shared" si="2"/>
        <v>0</v>
      </c>
    </row>
    <row r="25" spans="1:8" ht="15.75" thickBot="1">
      <c r="A25" s="229"/>
      <c r="B25" s="229"/>
      <c r="C25" s="471" t="s">
        <v>113</v>
      </c>
      <c r="D25" s="472"/>
      <c r="E25" s="472"/>
      <c r="F25" s="472"/>
      <c r="G25" s="472"/>
      <c r="H25" s="473"/>
    </row>
    <row r="26" spans="1:8" ht="15.75" thickBot="1">
      <c r="A26" s="229"/>
      <c r="B26" s="229"/>
      <c r="C26" s="153"/>
      <c r="D26" s="148">
        <v>2011</v>
      </c>
      <c r="E26" s="148">
        <v>2012</v>
      </c>
      <c r="F26" s="149">
        <v>2013</v>
      </c>
      <c r="G26" s="150">
        <v>2014</v>
      </c>
      <c r="H26" s="151">
        <v>2015</v>
      </c>
    </row>
    <row r="27" spans="1:8" ht="15.75" thickBot="1">
      <c r="A27" s="229"/>
      <c r="B27" s="229"/>
      <c r="C27" s="154"/>
      <c r="D27" s="468" t="s">
        <v>121</v>
      </c>
      <c r="E27" s="468"/>
      <c r="F27" s="468"/>
      <c r="G27" s="469" t="s">
        <v>122</v>
      </c>
      <c r="H27" s="470"/>
    </row>
    <row r="28" spans="1:8">
      <c r="A28" s="175"/>
      <c r="B28" s="175"/>
      <c r="C28" s="152" t="s">
        <v>100</v>
      </c>
      <c r="D28" s="277"/>
      <c r="E28" s="278"/>
      <c r="F28" s="275"/>
      <c r="G28" s="275"/>
      <c r="H28" s="276"/>
    </row>
    <row r="29" spans="1:8">
      <c r="A29" s="175" t="s">
        <v>217</v>
      </c>
      <c r="B29" s="175" t="s">
        <v>265</v>
      </c>
      <c r="C29" s="155" t="s">
        <v>114</v>
      </c>
      <c r="D29" s="156">
        <v>19247190</v>
      </c>
      <c r="E29" s="157">
        <v>8991043.5700000003</v>
      </c>
      <c r="F29" s="273"/>
      <c r="G29" s="273"/>
      <c r="H29" s="274"/>
    </row>
    <row r="30" spans="1:8" ht="45">
      <c r="A30" s="175" t="s">
        <v>217</v>
      </c>
      <c r="B30" s="286" t="s">
        <v>284</v>
      </c>
      <c r="C30" s="155" t="s">
        <v>294</v>
      </c>
      <c r="D30" s="158">
        <v>0</v>
      </c>
      <c r="E30" s="157">
        <v>0</v>
      </c>
      <c r="F30" s="273"/>
      <c r="G30" s="273"/>
      <c r="H30" s="274"/>
    </row>
    <row r="31" spans="1:8">
      <c r="A31" s="175"/>
      <c r="B31" s="175"/>
      <c r="C31" s="159" t="s">
        <v>115</v>
      </c>
      <c r="D31" s="164">
        <f>SUM(D29:D30)</f>
        <v>19247190</v>
      </c>
      <c r="E31" s="164">
        <f t="shared" ref="E31:H31" si="3">SUM(E29:E30)</f>
        <v>8991043.5700000003</v>
      </c>
      <c r="F31" s="164">
        <f t="shared" si="3"/>
        <v>0</v>
      </c>
      <c r="G31" s="164">
        <f t="shared" si="3"/>
        <v>0</v>
      </c>
      <c r="H31" s="164">
        <f t="shared" si="3"/>
        <v>0</v>
      </c>
    </row>
    <row r="32" spans="1:8">
      <c r="A32" s="175"/>
      <c r="B32" s="175"/>
      <c r="C32" s="159" t="s">
        <v>116</v>
      </c>
      <c r="D32" s="271"/>
      <c r="E32" s="273"/>
      <c r="F32" s="273"/>
      <c r="G32" s="273"/>
      <c r="H32" s="274"/>
    </row>
    <row r="33" spans="1:8">
      <c r="A33" s="175"/>
      <c r="B33" s="175"/>
      <c r="C33" s="295" t="s">
        <v>296</v>
      </c>
      <c r="D33" s="273"/>
      <c r="E33" s="273"/>
      <c r="F33" s="273"/>
      <c r="G33" s="273"/>
      <c r="H33" s="274"/>
    </row>
    <row r="34" spans="1:8">
      <c r="A34" s="175"/>
      <c r="B34" s="175"/>
      <c r="C34" s="296" t="s">
        <v>291</v>
      </c>
      <c r="D34" s="164">
        <f>D31-D32</f>
        <v>19247190</v>
      </c>
      <c r="E34" s="164">
        <f t="shared" ref="E34:H34" si="4">E31-E32</f>
        <v>8991043.5700000003</v>
      </c>
      <c r="F34" s="164">
        <f t="shared" si="4"/>
        <v>0</v>
      </c>
      <c r="G34" s="164">
        <f t="shared" si="4"/>
        <v>0</v>
      </c>
      <c r="H34" s="164">
        <f t="shared" si="4"/>
        <v>0</v>
      </c>
    </row>
    <row r="35" spans="1:8">
      <c r="A35" s="175"/>
      <c r="B35" s="175"/>
      <c r="C35" s="155" t="s">
        <v>117</v>
      </c>
      <c r="D35" s="271"/>
      <c r="E35" s="271"/>
      <c r="F35" s="271"/>
      <c r="G35" s="271"/>
      <c r="H35" s="272"/>
    </row>
    <row r="36" spans="1:8">
      <c r="A36" s="175"/>
      <c r="B36" s="175"/>
      <c r="C36" s="155" t="s">
        <v>118</v>
      </c>
      <c r="D36" s="271"/>
      <c r="E36" s="273"/>
      <c r="F36" s="273"/>
      <c r="G36" s="273"/>
      <c r="H36" s="274"/>
    </row>
    <row r="37" spans="1:8" ht="24.75">
      <c r="A37" s="175"/>
      <c r="B37" s="175"/>
      <c r="C37" s="160" t="s">
        <v>111</v>
      </c>
      <c r="D37" s="273"/>
      <c r="E37" s="273"/>
      <c r="F37" s="273"/>
      <c r="G37" s="273"/>
      <c r="H37" s="274"/>
    </row>
    <row r="38" spans="1:8" ht="24.75">
      <c r="A38" s="175"/>
      <c r="B38" s="175"/>
      <c r="C38" s="155" t="s">
        <v>119</v>
      </c>
      <c r="D38" s="271"/>
      <c r="E38" s="273"/>
      <c r="F38" s="273"/>
      <c r="G38" s="273"/>
      <c r="H38" s="274"/>
    </row>
    <row r="39" spans="1:8" ht="25.5" thickBot="1">
      <c r="A39" s="175"/>
      <c r="B39" s="175"/>
      <c r="C39" s="162" t="s">
        <v>120</v>
      </c>
      <c r="D39" s="163">
        <f>D34-D35+D36+D37+D38</f>
        <v>19247190</v>
      </c>
      <c r="E39" s="163">
        <f t="shared" ref="E39:H39" si="5">E34-E35+E36+E37+E38</f>
        <v>8991043.5700000003</v>
      </c>
      <c r="F39" s="163">
        <f t="shared" si="5"/>
        <v>0</v>
      </c>
      <c r="G39" s="163">
        <f t="shared" si="5"/>
        <v>0</v>
      </c>
      <c r="H39" s="163">
        <f t="shared" si="5"/>
        <v>0</v>
      </c>
    </row>
    <row r="41" spans="1:8">
      <c r="C41" s="335" t="s">
        <v>295</v>
      </c>
    </row>
  </sheetData>
  <sheetProtection password="DFB5" sheet="1" objects="1" scenarios="1"/>
  <mergeCells count="7">
    <mergeCell ref="D27:F27"/>
    <mergeCell ref="G27:H27"/>
    <mergeCell ref="C25:H25"/>
    <mergeCell ref="C1:H1"/>
    <mergeCell ref="D4:F4"/>
    <mergeCell ref="C2:H2"/>
    <mergeCell ref="G4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B15"/>
  <sheetViews>
    <sheetView workbookViewId="0">
      <selection activeCell="G14" sqref="G14"/>
    </sheetView>
  </sheetViews>
  <sheetFormatPr defaultColWidth="9.140625" defaultRowHeight="15"/>
  <cols>
    <col min="1" max="1" width="45.28515625" style="38" bestFit="1" customWidth="1"/>
    <col min="2" max="2" width="23.140625" style="38" customWidth="1"/>
    <col min="3" max="16384" width="9.140625" style="38"/>
  </cols>
  <sheetData>
    <row r="1" spans="1:2" ht="31.5" customHeight="1" thickBot="1">
      <c r="A1" s="478" t="s">
        <v>188</v>
      </c>
      <c r="B1" s="479"/>
    </row>
    <row r="2" spans="1:2" ht="15.75" thickBot="1">
      <c r="A2" s="63"/>
      <c r="B2" s="90">
        <v>2013</v>
      </c>
    </row>
    <row r="3" spans="1:2" ht="25.9" customHeight="1">
      <c r="A3" s="88" t="s">
        <v>132</v>
      </c>
      <c r="B3" s="89"/>
    </row>
    <row r="4" spans="1:2" ht="25.5">
      <c r="A4" s="53" t="s">
        <v>133</v>
      </c>
      <c r="B4" s="46"/>
    </row>
    <row r="5" spans="1:2" ht="25.5">
      <c r="A5" s="53" t="s">
        <v>134</v>
      </c>
      <c r="B5" s="46"/>
    </row>
    <row r="6" spans="1:2" ht="25.5">
      <c r="A6" s="53" t="s">
        <v>135</v>
      </c>
      <c r="B6" s="46"/>
    </row>
    <row r="7" spans="1:2">
      <c r="A7" s="54" t="s">
        <v>136</v>
      </c>
      <c r="B7" s="46"/>
    </row>
    <row r="8" spans="1:2" ht="25.5">
      <c r="A8" s="53" t="s">
        <v>137</v>
      </c>
      <c r="B8" s="46"/>
    </row>
    <row r="9" spans="1:2" ht="25.5">
      <c r="A9" s="53" t="s">
        <v>138</v>
      </c>
      <c r="B9" s="46"/>
    </row>
    <row r="10" spans="1:2" ht="25.5">
      <c r="A10" s="53" t="s">
        <v>139</v>
      </c>
      <c r="B10" s="46"/>
    </row>
    <row r="11" spans="1:2" ht="25.5">
      <c r="A11" s="53" t="s">
        <v>140</v>
      </c>
      <c r="B11" s="46"/>
    </row>
    <row r="12" spans="1:2" ht="38.25">
      <c r="A12" s="53" t="s">
        <v>141</v>
      </c>
      <c r="B12" s="46"/>
    </row>
    <row r="13" spans="1:2" ht="25.5">
      <c r="A13" s="96" t="s">
        <v>142</v>
      </c>
      <c r="B13" s="97"/>
    </row>
    <row r="14" spans="1:2" ht="38.25">
      <c r="A14" s="53" t="s">
        <v>143</v>
      </c>
      <c r="B14" s="46"/>
    </row>
    <row r="15" spans="1:2" ht="26.25" thickBot="1">
      <c r="A15" s="98" t="s">
        <v>144</v>
      </c>
      <c r="B15" s="99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Entrate Competenza</vt:lpstr>
      <vt:lpstr>Entrate Cassa</vt:lpstr>
      <vt:lpstr>Spesa Competenza</vt:lpstr>
      <vt:lpstr>Spesa Cassa</vt:lpstr>
      <vt:lpstr>Risultato amm.ne e gestione</vt:lpstr>
      <vt:lpstr>Patto di Stabilità</vt:lpstr>
      <vt:lpstr>Debiti Fuori Bilancio</vt:lpstr>
      <vt:lpstr>Equilibri di Bilancio</vt:lpstr>
      <vt:lpstr>Anticipazione di cassa</vt:lpstr>
      <vt:lpstr>riscossioni pagamenti</vt:lpstr>
      <vt:lpstr>residui attivi</vt:lpstr>
      <vt:lpstr>annotazioni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Jacobucci Marco</dc:creator>
  <cp:lastModifiedBy>Giorgio</cp:lastModifiedBy>
  <cp:lastPrinted>2014-07-15T10:30:09Z</cp:lastPrinted>
  <dcterms:created xsi:type="dcterms:W3CDTF">2014-07-01T14:56:50Z</dcterms:created>
  <dcterms:modified xsi:type="dcterms:W3CDTF">2014-07-17T14:41:28Z</dcterms:modified>
</cp:coreProperties>
</file>